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0" windowWidth="2115" windowHeight="1170" tabRatio="963" firstSheet="9" activeTab="13"/>
  </bookViews>
  <sheets>
    <sheet name="KOPT" sheetId="1" r:id="rId1"/>
    <sheet name="KOPS.Nr.1._UKT" sheetId="2" r:id="rId2"/>
    <sheet name="1-1 Bērzpils-Baloži" sheetId="3" r:id="rId3"/>
    <sheet name="1-2 Miglas" sheetId="4" r:id="rId4"/>
    <sheet name="1-3 Vēju" sheetId="5" r:id="rId5"/>
    <sheet name="1-4 Zaru-Bērzu" sheetId="6" r:id="rId6"/>
    <sheet name="1-5 Ūbeļu" sheetId="7" r:id="rId7"/>
    <sheet name="1-6 Karabāze" sheetId="8" r:id="rId8"/>
    <sheet name="1-7 Gaismas-Med" sheetId="9" r:id="rId9"/>
    <sheet name="1-8 ELT_KSS1" sheetId="10" r:id="rId10"/>
    <sheet name="1-9 ELT_KSS2" sheetId="11" r:id="rId11"/>
    <sheet name="1-10 ELT_KSS3" sheetId="12" r:id="rId12"/>
    <sheet name="1-11 Urb._tamonāža" sheetId="13" r:id="rId13"/>
    <sheet name="KOPS.Nr.2._NAI" sheetId="14" r:id="rId14"/>
    <sheet name="2-1 UKT_NAI" sheetId="15" r:id="rId15"/>
    <sheet name="2-2 Tvertne" sheetId="16" r:id="rId16"/>
    <sheet name="2-3 Ēka " sheetId="17" r:id="rId17"/>
    <sheet name="2-4 Teh.iek._NAI " sheetId="18" r:id="rId18"/>
    <sheet name="2-6 Papildaprikojums" sheetId="19" r:id="rId19"/>
    <sheet name="2-5 EL_NAI" sheetId="20" r:id="rId20"/>
  </sheets>
  <definedNames>
    <definedName name="_Toc280105744" localSheetId="0">'KOPT'!$A$1</definedName>
    <definedName name="_xlnm.Print_Area" localSheetId="2">'1-1 Bērzpils-Baloži'!$A$2:$O$211</definedName>
    <definedName name="_xlnm.Print_Area" localSheetId="3">'1-2 Miglas'!$A$2:$O$112</definedName>
    <definedName name="_xlnm.Print_Area" localSheetId="5">'1-4 Zaru-Bērzu'!$A$11:$O$81</definedName>
    <definedName name="_xlnm.Print_Area" localSheetId="1">'KOPS.Nr.1._UKT'!$A$1:$H$36</definedName>
    <definedName name="_xlnm.Print_Titles" localSheetId="2">'1-1 Bērzpils-Baloži'!$10:$12</definedName>
    <definedName name="_xlnm.Print_Titles" localSheetId="3">'1-2 Miglas'!$11:$13</definedName>
    <definedName name="_xlnm.Print_Titles" localSheetId="4">'1-3 Vēju'!$11:$13</definedName>
    <definedName name="_xlnm.Print_Titles" localSheetId="5">'1-4 Zaru-Bērzu'!$11:$13</definedName>
    <definedName name="_xlnm.Print_Titles" localSheetId="6">'1-5 Ūbeļu'!$10:$12</definedName>
    <definedName name="_xlnm.Print_Titles" localSheetId="7">'1-6 Karabāze'!$10:$12</definedName>
    <definedName name="_xlnm.Print_Titles" localSheetId="8">'1-7 Gaismas-Med'!$10:$12</definedName>
    <definedName name="_xlnm.Print_Titles" localSheetId="1">'KOPS.Nr.1._UKT'!$10:$13</definedName>
    <definedName name="_xlnm.Print_Titles" localSheetId="0">'KOPT'!$10:$13</definedName>
  </definedNames>
  <calcPr fullCalcOnLoad="1"/>
</workbook>
</file>

<file path=xl/sharedStrings.xml><?xml version="1.0" encoding="utf-8"?>
<sst xmlns="http://schemas.openxmlformats.org/spreadsheetml/2006/main" count="3172" uniqueCount="882">
  <si>
    <t>KOPĀ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</si>
  <si>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</si>
  <si>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</si>
  <si>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</si>
  <si>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</si>
  <si>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</si>
  <si>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</si>
  <si>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</si>
  <si>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</si>
  <si>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</si>
  <si>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</si>
  <si>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</si>
  <si>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</si>
  <si>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</si>
  <si>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</si>
  <si>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Objekta nosaukums</t>
  </si>
  <si>
    <t>Sastādīja</t>
  </si>
  <si>
    <t>Pārbaudīja</t>
  </si>
  <si>
    <t>kpl.</t>
  </si>
  <si>
    <t>t.sk. darba aizsardzībai</t>
  </si>
  <si>
    <t>Darba devēja sociālais nodoklis 23,59%</t>
  </si>
  <si>
    <r>
      <t>Objekta izmaksas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</si>
  <si>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r>
      <t>Tāmes izmaksas (</t>
    </r>
    <r>
      <rPr>
        <i/>
        <sz val="10"/>
        <rFont val="Arial"/>
        <family val="2"/>
      </rPr>
      <t>euro)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</si>
  <si>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</si>
  <si>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</si>
  <si>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</si>
  <si>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</si>
  <si>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</si>
  <si>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</si>
  <si>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</si>
  <si>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</si>
  <si>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</si>
  <si>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ĀRĒJIE ŪDENSAPGĀDES UN KANALIZĀCIJAS TĪKLI</t>
  </si>
  <si>
    <t>PAŠTECES KANALIZĀCIJA K1, ŪDENSAPGĀDE Ū1 UN  SPIEDIENA KANALIZĀCIJA BĒRZPILS- BALOŽI</t>
  </si>
  <si>
    <t xml:space="preserve"> 1-1</t>
  </si>
  <si>
    <t>PAŠTECES KANALIZĀCIJA K1, ŪDENSAPGĀDE Ū1 UN  SPIEDIENA KANALIZĀCIJA MIGLAS IELĀ</t>
  </si>
  <si>
    <t>ŪDENSAPGĀDE Ū1 VĒJU IELĀ</t>
  </si>
  <si>
    <t>ŪDENSAPGĀDE Ū1 ZARU IELĀ- BĒRZU IELĀ</t>
  </si>
  <si>
    <t>PAŠTECES KANALIZĀCIJA K1 UN  SPIEDIENA KANALIZĀCIJA ŪBEĻU IELĀ LĪDZ NAI</t>
  </si>
  <si>
    <t>ŪDENSAPGĀDE Ū1 KARABĀZES TERITORIJĀ</t>
  </si>
  <si>
    <t>ŪDENSAPGĀDE Ū1 UN  SPIEDIENA KANALIZĀCIJA GAISMAS- MEDEMCIEMS</t>
  </si>
  <si>
    <t xml:space="preserve"> 1-2</t>
  </si>
  <si>
    <t xml:space="preserve"> 1-3</t>
  </si>
  <si>
    <t xml:space="preserve"> 1-4</t>
  </si>
  <si>
    <t xml:space="preserve"> 1-5</t>
  </si>
  <si>
    <t xml:space="preserve"> 1-6</t>
  </si>
  <si>
    <t xml:space="preserve"> 1-7</t>
  </si>
  <si>
    <t xml:space="preserve"> 1-8</t>
  </si>
  <si>
    <t xml:space="preserve"> 1-9</t>
  </si>
  <si>
    <t xml:space="preserve"> 1-10</t>
  </si>
  <si>
    <t>BŪVNIECĪBAS KOPTĀME</t>
  </si>
  <si>
    <t xml:space="preserve">Zemes darbi projektēto ŪKT tīklu darbu zonā </t>
  </si>
  <si>
    <t>Tranšejas rakšana un aizbēršana kanalizācijas tīklu montāžai (ieskaitot grunts nomaiņu*, transportēšanu uz atbērtni un atpakaļ utt.) Hvid=2,0 m</t>
  </si>
  <si>
    <t>m</t>
  </si>
  <si>
    <t>Tranšejas rakšana un aizbēršana ūdensapgādes tīklu montāžai (ieskaitot grunts nomaiņu*, transportēšanu uz atbērtni un atpakaļ utt.) Hvid=2,00 m</t>
  </si>
  <si>
    <t>Tranšejas rakšana un aizbēršana ūdensapgādes un  kanalizācijas tīklu montāžai (ieskaitot grunts nomaiņu*, transportēšanu uz atbērtni un atpakaļ utt.) Hvid=2,00 m</t>
  </si>
  <si>
    <t>Tranšejas rakšana un aizbēršana ūdensapgādes un  kanalizācijas spiedvada tīklu montāžai (ieskaitot grunts nomaiņu*, transportēšanu uz atbērtni un atpakaļ utt.) Hvid=2,00 m</t>
  </si>
  <si>
    <t>Tranšejas rakšana un aizbēršana ūdensapgādes, kanalizācijas un kanalizācijas spiedvada tīklu montāžai (ieskaitot grunts nomaiņu*, transportēšanu uz atbērtni un atpakaļ utt.) Hvid=2,00 m</t>
  </si>
  <si>
    <t xml:space="preserve">Tranšejas sienu nostiprināšana ar metāla vairogiem (divpusēji) pie dziļuma, kas lielāks par 2,0 m. *norādīts tekošais tranšejas garums, pieņemot, ka sienas nostiprinātas abās būvgrāvja pusēs </t>
  </si>
  <si>
    <t>Darba bedru rakšanas, aizbēršanas darbi</t>
  </si>
  <si>
    <t>vietas</t>
  </si>
  <si>
    <t>Ūdensvada izbūve ar beztranšejas metodi</t>
  </si>
  <si>
    <t>Aizsargcaurules OD250 izbūve ar beztranšejas metodi</t>
  </si>
  <si>
    <t>Ūdensvada ievilkšana aizsargcaurulē OD250 ar beztranšejas metodi</t>
  </si>
  <si>
    <t>Aizsargcaurules OD300 izbūve ar beztranšejas metodi</t>
  </si>
  <si>
    <t>Kanalizācijas cauruļvada ievilkšana aizsargcaurulē OD300 ar beztranšejas metodi</t>
  </si>
  <si>
    <t>Kanalizācijas spiedvada  izbūve ar beztranšejas metodi</t>
  </si>
  <si>
    <t>Esošā asfalta seguma noņemšana, ( ja divas komunikācijas-ielas platumā, ja viena komunikācija P=2,0m, (saskaņā ar rasējumu ŪKT-32 )</t>
  </si>
  <si>
    <r>
      <t>m</t>
    </r>
    <r>
      <rPr>
        <vertAlign val="superscript"/>
        <sz val="10"/>
        <rFont val="Arial"/>
        <family val="2"/>
      </rPr>
      <t>2</t>
    </r>
  </si>
  <si>
    <t>Asfalta seguma atjaunošana, ( ja divas komunikācijas-ielas platumā, ja viena komunikācija P=2,0m, (saskaņā ar rasējumu ŪKT-32 )</t>
  </si>
  <si>
    <t>Esošā grants seguma noņemšana, (ja trīs komunikācijas P=4,5m, ja divas komunikācijas  P=3,0m, ja viena komunikācija P=1,5m, (saskaņā ar rasējumu ŪKT-32 )</t>
  </si>
  <si>
    <t>Grants seguma atjaunošana,( ja trīs komunikācijas P=4,5m, ja divas komunikācijas  P=3,0m, ja viena komunikācija P=1,5m, (saskaņā ar rasējumu ŪKT-32 )</t>
  </si>
  <si>
    <t>Esošā zāliena seguma noņemšana( ja trīs komunikācijas P=4,5m, ja divas komunikācijas  P=3,0m, ja viena komunikācija P=1,5m, (saskaņā ar rasējumu ŪKT-32 )</t>
  </si>
  <si>
    <t>Zāliena seguma atjaunošana, tai skaitā melnzemes uzvešana un izlīdzināšana hvid.=10cm slānī, ( ja trīs komunikācijas P=4,5m, ja divas komunikācijas  P=3,0m, ja viena komunikācija P=1,5m, (saskaņā ar rasējumu ŪKT-32 )</t>
  </si>
  <si>
    <t>Smilts pamatnes ierīkošana zem cauruļvadiem, h=15 cm</t>
  </si>
  <si>
    <r>
      <t>m</t>
    </r>
    <r>
      <rPr>
        <vertAlign val="superscript"/>
        <sz val="10"/>
        <rFont val="Arial"/>
        <family val="2"/>
      </rPr>
      <t>3</t>
    </r>
  </si>
  <si>
    <t>Cauruļvadu smilšu apbērums, h=15cm</t>
  </si>
  <si>
    <t>Gruntsūdens līmeņa pazemināšana</t>
  </si>
  <si>
    <t>Māju pievadiem:</t>
  </si>
  <si>
    <t>Tranšejas rakšana un aizbēršana ūdensapgādes vai kanalizācijas tīklu montāžai (ieskaitot grunts nomaiņu*, transportēšanu uz atbērtni un atpakaļ utt.) Hvid=1,50 m</t>
  </si>
  <si>
    <t>Esošā grants seguma noņemšana, ( ja divas komunikācijas  P=3,0m, ja viena komunikācija P=1,5m, (saskaņā ar rasējumu ŪKT-32 )</t>
  </si>
  <si>
    <t>Grants seguma atjaunošana,( ja divas komunikācijas  P=3,0m, ja viena komunikācija P=1,5m, (saskaņā ar rasējumu ŪKT-32 )</t>
  </si>
  <si>
    <t>Esošā zāliena seguma noņemšana( ja divas komunikācijas  P=3,0m, ja viena komunikācija P=1,5m, (saskaņā ar rasējumu ŪKT-32 )</t>
  </si>
  <si>
    <t>Zāliena seguma atjaunošana, tai skaitā melnzemes uzvešana un izlīdzināšana hvid.=10cm slānī, ( ja divas komunikācijas  P=3,0m, ja viena komunikācija P=1,5m, (saskaņā ar rasējumu ŪKT-32 )</t>
  </si>
  <si>
    <t xml:space="preserve">Pašteces kanalizācijas montāžas darbi </t>
  </si>
  <si>
    <t>Rūpnieciski siltināta caurule  SDR17 PE OD200 PN10 (čaula OD315mm) , H = 1,5-2,0 m, montāža un ar to saistītie darbi</t>
  </si>
  <si>
    <t>Caurule SDR17 PE100-RC OD300  PN10; H=2.5-3,0 m;  (izbūvei ar beztranšejas metodi)</t>
  </si>
  <si>
    <t>PP dubultsienu kanalizācijas caurule ar uzmavu un blīvi EN13476, OD200mm, H = 2,5-3,0 m ieguldes klase SN8 (T-8) (izbūvei ar beztranšejas metodi - ievilšanai aizsargcaurulē OD300)</t>
  </si>
  <si>
    <t>PP dubultsienu kanalizācijas caurule ar uzmavu un blīvi EN13476, OD250mm, H = 3,0-3,5 m ieguldes klase SN8 (T-8), montāža un ar to saistītie darbi</t>
  </si>
  <si>
    <t>PP dubultsienu kanalizācijas caurule ar uzmavu un blīvi EN13476, OD200mm, H = 1,0-1,5 m ieguldes klase SN8 (T-8), montāža un ar to saistītie darbi</t>
  </si>
  <si>
    <t>PP dubultsienu kanalizācijas caurule ar uzmavu un blīvi EN13476, OD200mm, H = 1,5-2,0 m ieguldes klase SN8 (T-8), montāža un ar to saistītie darbi</t>
  </si>
  <si>
    <t>PP dubultsienu kanalizācijas caurule ar uzmavu un blīvi EN13476, OD200mm, H = 2,0-2,5 m ieguldes klase SN8 (T-8), montāža un ar to saistītie darbi</t>
  </si>
  <si>
    <t>PP dubultsienu kanalizācijas caurule ar uzmavu un blīvi EN13476, OD200mm, H = 2,5-3,0 m ieguldes klase SN8 (T-8), montāža un ar to saistītie darbi</t>
  </si>
  <si>
    <t>PP dubultsienu kanalizācijas caurule ar uzmavu un blīvi EN13476, OD200mm, H = 3,0-3,5 m ieguldes klase SN8 (T-8), montāža un ar to saistītie darbi</t>
  </si>
  <si>
    <t>PP dubultsienu kanalizācijas caurule ar uzmavu un blīvi EN13476, OD200mm, H = 3,5-4,0 m ieguldes klase SN8 (T-8), montāža un ar to saistītie darbi</t>
  </si>
  <si>
    <t>PP dubultsienu kanalizācijas caurule ar uzmavu un blīvi EN13476, OD160mm, H÷1,0-1,5m ieguldes klase SN8 (T-8) montāža un ar to saistītie darbi (Māju pievadiem)</t>
  </si>
  <si>
    <t>PP skataka 630/500 H=1,0-1,5m komplektā ar betona gredzenu,40tn ķeta lūku un vāku, pamatni,īpašumu pievienojumiem, montāža</t>
  </si>
  <si>
    <t>PP skataka 630/500 H=1,5-2,0m komplektā ar betona gredzenu,40tn ķeta lūku un vāku, pamatni, īpašumu pievienojumiem, montāža</t>
  </si>
  <si>
    <t>PP skataka 630/500 H=2,0-2,5m komplektā ar betona gredzenu,40tn ķeta lūku un vāku, pamatni, īpašumu pievienojumiem, montāža</t>
  </si>
  <si>
    <t>PP skataka 630/500 H=2,5-3,0m komplektā ar betona gredzenu,40tn ķeta lūku un vāku, pamatni, īpašumu pievienojumiem, montāža</t>
  </si>
  <si>
    <t>PP sadzīves kanalizācijas aka OD400 ar teleskopu D315, ķeta rāmi un vāku, H = 1,0 - 1,5 m, montāža</t>
  </si>
  <si>
    <t>Cauruļvada OD160 pārkrituma izveide skatas ārpusē</t>
  </si>
  <si>
    <t>Māju pieslēgumu pievienojumu vietu precizēšana pirms būvdarbu uzsākšanas un  pievadu izbūve, pievada vidējais garums L=8,0m</t>
  </si>
  <si>
    <t>gab.</t>
  </si>
  <si>
    <t>Pieslēgums esošajai sadzīves kanalizācijai</t>
  </si>
  <si>
    <t>Aku vāku apbetonēšana</t>
  </si>
  <si>
    <t>Signāla stabiņa montāža</t>
  </si>
  <si>
    <t>Aizsarguzmava ar smilšu klājumu OD250, montāžas darbi</t>
  </si>
  <si>
    <t>gab</t>
  </si>
  <si>
    <t>Aizsarguzmava ar smilšu klājumu OD200, montāžas darbi</t>
  </si>
  <si>
    <t>CCTV inspekcija</t>
  </si>
  <si>
    <t>Pašteces kanalizācijas trases nospraušana</t>
  </si>
  <si>
    <t>Šķērsojumi ar esošajām inženierkomunikācijām, atšurfēšana, nepārsniedzot 3m dziļumu, minimālā platība 1m², maksimālais garums 5m</t>
  </si>
  <si>
    <t xml:space="preserve">Esošo elektrokabeļu un sakaru kabeļu aizsardzība to šķērsojumu vietās ar projektēto sadzīves kanalizāciju, ievietojot tos saliekamajās aizsargčaulās OD110, L=3m  </t>
  </si>
  <si>
    <t>Esošo kanalizācijas aku demontāža</t>
  </si>
  <si>
    <t xml:space="preserve">Ūdensvada montāžas darbi </t>
  </si>
  <si>
    <t>Rūpnieciski siltināta caurule SDR17 PE100 OD110 PN10;  H÷2.0m (čaula OD250mm) montāža un ar to saistītie darbi</t>
  </si>
  <si>
    <t>Caurule SDR17 PE100-RC OD250  PN10; H÷2.0m;  (izbūvei ar beztranšejas metodi)</t>
  </si>
  <si>
    <t>Caurule SDR17 PE100-RC OD110  PN10; H÷2.0m;  (izbūvei ar beztranšejas metodi - ievilkšanai aizsargcaurulē)</t>
  </si>
  <si>
    <t>Caurule SDR17 PE100-RC OD110  PN10; H÷2.0m;  (izbūvei ar beztranšejas metodi)</t>
  </si>
  <si>
    <t>Caurule SDR17 PE100 OD110  PN10; H÷2.0m; montāža un ar to saistītie darbi</t>
  </si>
  <si>
    <t>Caurule SDR17 PE100 OD110  PN10; H÷2.0m; montāža un ar to saistītie darbi (atzari hidrantiem un tukšošanas akām)</t>
  </si>
  <si>
    <t>Caurule SDR17 PE100 OD50  PN10; H÷2.0m; montāža un ar to saistītie darbi (Māju pievadiem)</t>
  </si>
  <si>
    <t>Caurule SDR17 PE100 OD32  PN10; H÷2.0m; montāža un ar to saistītie darbi (Māju pievadiem)</t>
  </si>
  <si>
    <t xml:space="preserve">Pazemes hidrants DN100, siltināts, spiediena klase PN10, montāža </t>
  </si>
  <si>
    <t>Ugunsdzēsības hidranta informatīvās plāksne uzstādīšana</t>
  </si>
  <si>
    <t>Pazemes tipa autom.atloku atgaisotājs DN50 ar telesk.pagarinātāju un noslēgkapi, montāža</t>
  </si>
  <si>
    <t>Hidrauliskā pārbaude un dezinfekcija</t>
  </si>
  <si>
    <t>Ūdensvada trases nospraušana</t>
  </si>
  <si>
    <t>Māju pieslēgumu pievienojumu vietu precizēšana pirms būvdarbu uzsākšanas un  pievadu izbūve</t>
  </si>
  <si>
    <t xml:space="preserve">Distanceru (centrējošo gredzenu) montāža uz caurules OD110 </t>
  </si>
  <si>
    <t xml:space="preserve">Distanceru (centrējošo gredzenu) montāža uz caurules OD200 </t>
  </si>
  <si>
    <t>skaits</t>
  </si>
  <si>
    <t xml:space="preserve">Esošo elektrokabeļu un sakaru kabeļu aizsardzība to šķērsojumu vietās ar projektēto ūdensvadu, ievietojot tos saliekamajās aizsargčaulās AROT OD110, L=3m  </t>
  </si>
  <si>
    <t>Pieslēgums esošajam ūdensvadam DN50 mm</t>
  </si>
  <si>
    <t>Pieslēgums esošajam ūdensvadam DN32 mm</t>
  </si>
  <si>
    <t>Ūdensapgādes apvadlīnijas ierīkošana aktuālajam būvniecīabs posmam, lai nodrošinātu pakalpojuma nepārtrauktību visā būvniecības laikā</t>
  </si>
  <si>
    <t>Betona balsti un atbalsta bloki 0,1m³, montāža</t>
  </si>
  <si>
    <t xml:space="preserve">Spiediena kanalizācijas montāžas darbi </t>
  </si>
  <si>
    <t>Iegremdējams sūknis Q=1,8 l/s; H=16,4m</t>
  </si>
  <si>
    <t>Sūkņa vadules AISI 304</t>
  </si>
  <si>
    <t xml:space="preserve">Sūkņa pamata pēda ar automātisko savienojumu </t>
  </si>
  <si>
    <t>Ķēde sūkņa iecelšanai/izcelšanai AISI316</t>
  </si>
  <si>
    <t>Rupjo frakciju grozs AISI 304</t>
  </si>
  <si>
    <t>Groza vadulas AISI 304 (L~3m)</t>
  </si>
  <si>
    <t>Ieplūdes caurule PP OD200</t>
  </si>
  <si>
    <t>Nažveida aizbīdnis DN200</t>
  </si>
  <si>
    <t>Nažveida aizbīdņa kāta parinājums AISI 304 (H~3m)</t>
  </si>
  <si>
    <t>Platforma AISI 304/GRP</t>
  </si>
  <si>
    <t>Kāpnes</t>
  </si>
  <si>
    <t>Vāks ar gāzes atsperēm, GRP</t>
  </si>
  <si>
    <t>Ventilācija GRP ∅110</t>
  </si>
  <si>
    <t>Elektrības ievada caurule ∅110 GRP</t>
  </si>
  <si>
    <t xml:space="preserve">Spiedvads DN40 AISI 304 (L~5,0m) </t>
  </si>
  <si>
    <t>Atloku aizbīdnis DN40</t>
  </si>
  <si>
    <t xml:space="preserve">Atloku pretvārsts DN40 </t>
  </si>
  <si>
    <t>Lodveida krāns 1/2" ar manometru</t>
  </si>
  <si>
    <t xml:space="preserve">Atloka adapteris tērauda caurulei DN40 </t>
  </si>
  <si>
    <t>Atloku adapters caurulei PE OD50</t>
  </si>
  <si>
    <t>Līkums 90° DN40</t>
  </si>
  <si>
    <t>Iegremdējams sūknis Q=3,37 l/s; H=11,0m</t>
  </si>
  <si>
    <t>Ieplūdes caurule PP OD250</t>
  </si>
  <si>
    <t>Nažveida aizbīdnis DN250</t>
  </si>
  <si>
    <t>Siltināta caurule SDR17 PE100 OD50  aizsargcaurulē DN150 PN10; H÷2.0m; montāža un ar to saistītie darbi</t>
  </si>
  <si>
    <t>Caurule SDR17 PE100-RC OD50  PN10; H÷2.0m;  (izbūvei ar beztranšejas metodi)</t>
  </si>
  <si>
    <t>Caurule SDR17 PE100 OD63  PN10; H÷2.0m; montāža un ar to saistītie darbi</t>
  </si>
  <si>
    <t>Caurule SDR17 PE100 OD50  PN10; H÷2.0m; montāža un ar to saistītie darbi</t>
  </si>
  <si>
    <t>Spiedvada hidrauliskā pārbaude</t>
  </si>
  <si>
    <t>Spiediena kanalizācijas trases nospraušana</t>
  </si>
  <si>
    <t xml:space="preserve">Esošo elektrokabeļu un sakaru kabeļu aizsardzība to šķērsojumu vietās ar projektēto spiedvadu ievietojot tos saliekamajās aizsargčaulās AROT OD110, L=3m  </t>
  </si>
  <si>
    <t>gb.</t>
  </si>
  <si>
    <t xml:space="preserve">PP dubultuzmavas caurulei OD 160 (savienošanai ar esošām caurulēm) </t>
  </si>
  <si>
    <t>PP gala noslēgs ar gumijas blīvgredzenu caurulei OD 160</t>
  </si>
  <si>
    <t>Trejgabals ar uzmavām OD160/160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</si>
  <si>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OD160</t>
    </r>
  </si>
  <si>
    <t>Krītcaurule ar uzmavu OD160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</si>
  <si>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</si>
  <si>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</si>
  <si>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</si>
  <si>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</si>
  <si>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</si>
  <si>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</si>
  <si>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</si>
  <si>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</si>
  <si>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</si>
  <si>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</si>
  <si>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</si>
  <si>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</si>
  <si>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</si>
  <si>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</si>
  <si>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</si>
  <si>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</si>
  <si>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</si>
  <si>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</si>
  <si>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</si>
  <si>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</si>
  <si>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</si>
  <si>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</si>
  <si>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</si>
  <si>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</si>
  <si>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</si>
  <si>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</si>
  <si>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</si>
  <si>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</si>
  <si>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</si>
  <si>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</si>
  <si>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 xml:space="preserve"> 1.31</t>
  </si>
  <si>
    <t xml:space="preserve"> 1.32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</si>
  <si>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</si>
  <si>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</si>
  <si>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</si>
  <si>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</si>
  <si>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</si>
  <si>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</si>
  <si>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</si>
  <si>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</si>
  <si>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</si>
  <si>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</si>
  <si>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</si>
  <si>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</si>
  <si>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</si>
  <si>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</si>
  <si>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</si>
  <si>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</si>
  <si>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</si>
  <si>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2.18</t>
  </si>
  <si>
    <t xml:space="preserve"> 2.19</t>
  </si>
  <si>
    <t xml:space="preserve"> 2.20</t>
  </si>
  <si>
    <t xml:space="preserve"> 2.21</t>
  </si>
  <si>
    <t xml:space="preserve"> 2.22</t>
  </si>
  <si>
    <t xml:space="preserve"> 2.23</t>
  </si>
  <si>
    <t xml:space="preserve"> 2.24</t>
  </si>
  <si>
    <t xml:space="preserve"> 2.25</t>
  </si>
  <si>
    <t>Cauruļvada OD160 pārkrituma izveide skatas ārpusē, t.sk.:</t>
  </si>
  <si>
    <t xml:space="preserve"> 2.26</t>
  </si>
  <si>
    <t xml:space="preserve"> 2.27</t>
  </si>
  <si>
    <t xml:space="preserve"> 2.28</t>
  </si>
  <si>
    <t xml:space="preserve"> 2.29</t>
  </si>
  <si>
    <t xml:space="preserve"> 2.30</t>
  </si>
  <si>
    <t xml:space="preserve"> 2.31</t>
  </si>
  <si>
    <t xml:space="preserve"> 2.32</t>
  </si>
  <si>
    <t xml:space="preserve"> 2.33</t>
  </si>
  <si>
    <t xml:space="preserve"> 2.34</t>
  </si>
  <si>
    <t xml:space="preserve"> 2.35</t>
  </si>
  <si>
    <t xml:space="preserve"> 2.36</t>
  </si>
  <si>
    <t>Atloku krustgabals DN100/100</t>
  </si>
  <si>
    <t>Atloku trejgabals DN100/100</t>
  </si>
  <si>
    <t>Atloku trejgabals DN100/50</t>
  </si>
  <si>
    <t>EM PE trejgabals DN110/110</t>
  </si>
  <si>
    <t xml:space="preserve">Atloku aizbīdnis DN100 komplektā ar teleskopisko kāta pagarinātāju un noslēgkapi  </t>
  </si>
  <si>
    <t>Atloku adapters DN100 PE caurulei OD110</t>
  </si>
  <si>
    <t>Enkurojošs atloku adapters DN100</t>
  </si>
  <si>
    <t>Sedlu uzlika DN100/50</t>
  </si>
  <si>
    <t>Sedlu uzlika DN100/32</t>
  </si>
  <si>
    <t>Ekspluatācijas ventīlis DN 1" ar ISO uzmavām PE OD 32 caurulei  komplektā ar teleskopisko kāta pagarinātāju un noslēgkapi</t>
  </si>
  <si>
    <r>
      <t xml:space="preserve">Ekspluatācijas ventīlis DN 1 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" ar ISO uzmavām PE OD 50 caurulei  komplektā ar teleskopisko kāta pagarinātāju un noslēgkapi</t>
    </r>
  </si>
  <si>
    <t>EM PE dubultuzmava DN110/110</t>
  </si>
  <si>
    <t>Universālā dubultuzmava OD110/d100</t>
  </si>
  <si>
    <t>Universālā dubultuzmava OD50/d50</t>
  </si>
  <si>
    <t>Universālā dubultuzmava OD32/d32</t>
  </si>
  <si>
    <t>Noslēgatloks DN100</t>
  </si>
  <si>
    <t>PE gala noslēgs caurulei OD110</t>
  </si>
  <si>
    <t>PE gala noslēgs caurulei OD32</t>
  </si>
  <si>
    <t>Kustīgs noslēgvārsts DN100</t>
  </si>
  <si>
    <t>Aizsargčaula PE caurulei OD110</t>
  </si>
  <si>
    <r>
      <t>EM  līkums 45</t>
    </r>
    <r>
      <rPr>
        <sz val="10"/>
        <rFont val="Arial"/>
        <family val="2"/>
      </rPr>
      <t>° PE OD 110</t>
    </r>
  </si>
  <si>
    <r>
      <t>EM  līkums 37</t>
    </r>
    <r>
      <rPr>
        <sz val="10"/>
        <rFont val="Arial"/>
        <family val="2"/>
      </rPr>
      <t>° PE OD 110</t>
    </r>
  </si>
  <si>
    <r>
      <t>EM  līkums 32</t>
    </r>
    <r>
      <rPr>
        <sz val="10"/>
        <rFont val="Arial"/>
        <family val="2"/>
      </rPr>
      <t>° PE OD 110</t>
    </r>
  </si>
  <si>
    <r>
      <t>EM  līkums 30</t>
    </r>
    <r>
      <rPr>
        <sz val="10"/>
        <rFont val="Arial"/>
        <family val="2"/>
      </rPr>
      <t>° PE OD 110</t>
    </r>
  </si>
  <si>
    <r>
      <t>EM  līkums 24</t>
    </r>
    <r>
      <rPr>
        <sz val="10"/>
        <rFont val="Arial"/>
        <family val="2"/>
      </rPr>
      <t>° PE OD 110</t>
    </r>
  </si>
  <si>
    <r>
      <t>EM  līkums 14</t>
    </r>
    <r>
      <rPr>
        <sz val="10"/>
        <rFont val="Arial"/>
        <family val="2"/>
      </rPr>
      <t>° PE OD 110</t>
    </r>
  </si>
  <si>
    <r>
      <t>EM  līkums 11</t>
    </r>
    <r>
      <rPr>
        <sz val="10"/>
        <rFont val="Arial"/>
        <family val="2"/>
      </rPr>
      <t>° PE OD 110</t>
    </r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</si>
  <si>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</si>
  <si>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</si>
  <si>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</si>
  <si>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</si>
  <si>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</si>
  <si>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</si>
  <si>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</si>
  <si>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</si>
  <si>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</si>
  <si>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</si>
  <si>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</si>
  <si>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</si>
  <si>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</si>
  <si>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3.14</t>
  </si>
  <si>
    <t xml:space="preserve"> 3.15</t>
  </si>
  <si>
    <t xml:space="preserve"> 3.16</t>
  </si>
  <si>
    <t xml:space="preserve"> 3.17</t>
  </si>
  <si>
    <t xml:space="preserve"> 3.18</t>
  </si>
  <si>
    <t xml:space="preserve"> 3.19</t>
  </si>
  <si>
    <t xml:space="preserve"> 3.20</t>
  </si>
  <si>
    <t xml:space="preserve"> 3.21</t>
  </si>
  <si>
    <t xml:space="preserve"> 3.22</t>
  </si>
  <si>
    <t xml:space="preserve"> 3.23</t>
  </si>
  <si>
    <t xml:space="preserve"> 3.24</t>
  </si>
  <si>
    <t xml:space="preserve"> 3.25</t>
  </si>
  <si>
    <t xml:space="preserve"> 3.26</t>
  </si>
  <si>
    <t xml:space="preserve"> 3.27</t>
  </si>
  <si>
    <t xml:space="preserve"> 3.28</t>
  </si>
  <si>
    <t xml:space="preserve"> 3.29</t>
  </si>
  <si>
    <t xml:space="preserve"> 3.30</t>
  </si>
  <si>
    <t xml:space="preserve"> 3.31</t>
  </si>
  <si>
    <t xml:space="preserve"> 3.32</t>
  </si>
  <si>
    <t xml:space="preserve"> 3.33</t>
  </si>
  <si>
    <t xml:space="preserve"> 3.34</t>
  </si>
  <si>
    <t xml:space="preserve"> 3.35</t>
  </si>
  <si>
    <t xml:space="preserve"> 3.36</t>
  </si>
  <si>
    <t xml:space="preserve"> 3.37</t>
  </si>
  <si>
    <t xml:space="preserve"> 3.38</t>
  </si>
  <si>
    <t xml:space="preserve"> 3.39</t>
  </si>
  <si>
    <t xml:space="preserve"> 3.40</t>
  </si>
  <si>
    <t xml:space="preserve"> 3.41</t>
  </si>
  <si>
    <t xml:space="preserve"> 3.42</t>
  </si>
  <si>
    <t xml:space="preserve"> 3.43</t>
  </si>
  <si>
    <t xml:space="preserve"> 3.44</t>
  </si>
  <si>
    <t xml:space="preserve"> 3.45</t>
  </si>
  <si>
    <t xml:space="preserve"> 3.46</t>
  </si>
  <si>
    <t xml:space="preserve"> 3.47</t>
  </si>
  <si>
    <t xml:space="preserve"> 3.48</t>
  </si>
  <si>
    <t xml:space="preserve"> 3.49</t>
  </si>
  <si>
    <t xml:space="preserve"> 3.50</t>
  </si>
  <si>
    <t xml:space="preserve"> 3.51</t>
  </si>
  <si>
    <t xml:space="preserve"> 4.1</t>
  </si>
  <si>
    <t>Kanalizācijas sūkņu stacijas KSS-3 izbūve un montāža, sūkņu uzstādīšana un ieregulēšana atbilstoši projekta un ražotāja sniegtajai dokumentācijai GPR Ø1200; H=4,38 m, t.sk.:</t>
  </si>
  <si>
    <t xml:space="preserve"> 4.1.1</t>
  </si>
  <si>
    <t xml:space="preserve"> 4.1.2</t>
  </si>
  <si>
    <t xml:space="preserve"> 4.1.3</t>
  </si>
  <si>
    <t xml:space="preserve"> 4.1.4</t>
  </si>
  <si>
    <t xml:space="preserve"> 4.1.5</t>
  </si>
  <si>
    <t xml:space="preserve"> 4.1.6</t>
  </si>
  <si>
    <t xml:space="preserve"> 4.1.7</t>
  </si>
  <si>
    <t xml:space="preserve"> 4.1.8</t>
  </si>
  <si>
    <t xml:space="preserve"> 4.1.9</t>
  </si>
  <si>
    <t xml:space="preserve"> 4.1.10</t>
  </si>
  <si>
    <t xml:space="preserve"> 4.1.11</t>
  </si>
  <si>
    <t xml:space="preserve"> 4.1.12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</si>
  <si>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</si>
  <si>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</si>
  <si>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</si>
  <si>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</si>
  <si>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</si>
  <si>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</si>
  <si>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</si>
  <si>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</si>
  <si>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</si>
  <si>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</si>
  <si>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t xml:space="preserve"> 4.12</t>
  </si>
  <si>
    <t>Kanalizācijas sūkņu stacijas KSS-2 izbūve un montāža, sūkņu uzstādīšana un ieregulēšana atbilstoši projekta un ražotāja sniegtajai dokumentācijai GPR Ø1200; H=4,38 m, t.sk.:</t>
  </si>
  <si>
    <t xml:space="preserve"> 4.12.1</t>
  </si>
  <si>
    <t xml:space="preserve"> 4.12.2</t>
  </si>
  <si>
    <t xml:space="preserve"> 4.12.3</t>
  </si>
  <si>
    <t xml:space="preserve"> 4.12.4</t>
  </si>
  <si>
    <t xml:space="preserve"> 4.12.5</t>
  </si>
  <si>
    <t xml:space="preserve"> 4.12.6</t>
  </si>
  <si>
    <t xml:space="preserve"> 4.12.7</t>
  </si>
  <si>
    <t xml:space="preserve"> 4.12.8</t>
  </si>
  <si>
    <t xml:space="preserve"> 4.12.9</t>
  </si>
  <si>
    <t xml:space="preserve"> 4.12.10</t>
  </si>
  <si>
    <t xml:space="preserve"> 4.12.11</t>
  </si>
  <si>
    <t xml:space="preserve"> 4.12.12</t>
  </si>
  <si>
    <t xml:space="preserve"> 4.13</t>
  </si>
  <si>
    <t xml:space="preserve"> 4.14</t>
  </si>
  <si>
    <t xml:space="preserve"> 4.15</t>
  </si>
  <si>
    <t xml:space="preserve"> 4.16</t>
  </si>
  <si>
    <t xml:space="preserve"> 4.17</t>
  </si>
  <si>
    <t xml:space="preserve"> 4.18</t>
  </si>
  <si>
    <t xml:space="preserve"> 4.19</t>
  </si>
  <si>
    <t xml:space="preserve"> 4.20</t>
  </si>
  <si>
    <t xml:space="preserve"> 4.21</t>
  </si>
  <si>
    <t xml:space="preserve"> 4.22</t>
  </si>
  <si>
    <t xml:space="preserve"> 4.23</t>
  </si>
  <si>
    <t xml:space="preserve"> 4.25</t>
  </si>
  <si>
    <t xml:space="preserve"> 4.26</t>
  </si>
  <si>
    <t xml:space="preserve"> 4.27</t>
  </si>
  <si>
    <t xml:space="preserve"> 4.28</t>
  </si>
  <si>
    <t xml:space="preserve"> 4.29</t>
  </si>
  <si>
    <t xml:space="preserve"> 4.30</t>
  </si>
  <si>
    <t xml:space="preserve"> 4.31</t>
  </si>
  <si>
    <t>Esošā betona bruģa seguma noņemšana ( ja divas komunikācijas  P=3,0m, ja viena komunikācija P=1,5m, (saskaņā ar rasējumu ŪKT-32 )</t>
  </si>
  <si>
    <t>Betona bruģa seguma atjaunošana,( ja divas komunikācijas  P=3,0m, ja viena komunikācija P=1,5m, (saskaņā ar rasējumu ŪKT-32 )</t>
  </si>
  <si>
    <t>PP dubultsienu kanalizācijas caurule ar uzmavu un blīvi EN13476, OD250mm, H = 1,0-1,5 m ieguldes klase SN8 (T-8), montāža un ar to saistītie darbi</t>
  </si>
  <si>
    <t>PP dubultsienu kanalizācijas caurule ar uzmavu un blīvi EN13476, OD250mm, H = 1,5-2,0 m ieguldes klase SN8 (T-8), montāža un ar to saistītie darbi</t>
  </si>
  <si>
    <t>PP dubultsienu kanalizācijas caurule ar uzmavu un blīvi EN13476, OD250mm, H = 2,0-2,5 m ieguldes klase SN8 (T-8), montāža un ar to saistītie darbi</t>
  </si>
  <si>
    <t>PP dubultsienu kanalizācijas caurule ar uzmavu un blīvi EN13476, OD250mm, H = 2,5-3,0 m ieguldes klase SN8 (T-8), montāža un ar to saistītie darbi</t>
  </si>
  <si>
    <t>PP dubultsienu kanalizācijas caurule ar uzmavu un blīvi EN13476, OD250mm, H = 3,5-4,0 m ieguldes klase SN8 (T-8), montāža un ar to saistītie darbi</t>
  </si>
  <si>
    <t>PP dubultsienu kanalizācijas caurule ar uzmavu un blīvi EN13476, OD200mm, H÷2,0-2,5m ieguldes klase SN8 (T-8) montāža un ar to saistītie darbi (Māju pievadiem)</t>
  </si>
  <si>
    <t>Aizsarguzmava ar smilšu klājumu OD160, montāžas darbi</t>
  </si>
  <si>
    <t>Caurule SDR17 PE100 OD110  PN10; H÷2.0m; montāža un ar to saistītie darbi (atzari hidrantiem)</t>
  </si>
  <si>
    <r>
      <t>EM  līkums 22</t>
    </r>
    <r>
      <rPr>
        <sz val="10"/>
        <rFont val="Arial"/>
        <family val="2"/>
      </rPr>
      <t>° PE OD 110</t>
    </r>
  </si>
  <si>
    <t>Esošā grants seguma noņemšana, (ja divas komunikācijas  P=3,0m, ja viena komunikācija P=2,0m, (saskaņā ar rasējumu ŪKT-32 )</t>
  </si>
  <si>
    <t>Grants seguma atjaunošana,(ja divas komunikācijas  P=3,0m, ja viena komunikācija P=2,0m, (saskaņā ar rasējumu ŪKT-32 )</t>
  </si>
  <si>
    <t>Esošā zāliena seguma noņemšana(ja divas komunikācijas  P=3,0m, ja viena komunikācija P=2,0m, (saskaņā ar rasējumu ŪKT-32 )</t>
  </si>
  <si>
    <t>Zāliena seguma atjaunošana, tai skaitā melnzemes uzvešana un izlīdzināšana hvid.=10cm slānī, (ja divas komunikācijas  P=3,0m, ja viena komunikācija P=2,0m, (saskaņā ar rasējumu ŪKT-32 )</t>
  </si>
  <si>
    <t>Atloku pāreja DN100/50</t>
  </si>
  <si>
    <t>Atloku adapters DN50 PE caurulei d50</t>
  </si>
  <si>
    <r>
      <t>EM  līkums 35</t>
    </r>
    <r>
      <rPr>
        <sz val="10"/>
        <rFont val="Arial"/>
        <family val="2"/>
      </rPr>
      <t>° PE OD 110</t>
    </r>
  </si>
  <si>
    <r>
      <t>EM  līkums 15</t>
    </r>
    <r>
      <rPr>
        <sz val="10"/>
        <rFont val="Arial"/>
        <family val="2"/>
      </rPr>
      <t>° PE OD 110</t>
    </r>
  </si>
  <si>
    <t xml:space="preserve"> 2.37</t>
  </si>
  <si>
    <t xml:space="preserve"> 2.38</t>
  </si>
  <si>
    <t>Tranšejas rakšana un aizbēršana kanalizācijas tīklu montāžai (ieskaitot grunts nomaiņu*, transportēšanu uz atbērtni un atpakaļ utt.) Hvid=3,5 m</t>
  </si>
  <si>
    <t>Tranšejas rakšana un aizbēršana kanalizācijas spiedvada tīklu montāžai (ieskaitot grunts nomaiņu*, transportēšanu uz atbērtni un atpakaļ utt.) Hvid=2,00 m</t>
  </si>
  <si>
    <t>Asfalta seguma atjaunošana, (ielas platumā, saskaņā ar rasējumu ŪKT-32 )</t>
  </si>
  <si>
    <t>Esošā zāliena seguma noņemšana ( ja viena komunikācija P=1,5m, (saskaņā ar rasējumu ŪKT-32 )</t>
  </si>
  <si>
    <t>Zāliena seguma atjaunošana, tai skaitā melnzemes uzvešana un izlīdzināšana hvid.=10cm slānī, ( ja viena komunikācija P=1,5m, (saskaņā ar rasējumu ŪKT-32 )</t>
  </si>
  <si>
    <t>PP dubultsienu kanalizācijas caurule ar uzmavu un blīvi EN13476, OD160mm, H÷1,5-2,0m ieguldes klase SN8 (T-8) montāža un ar to saistītie darbi (Māju pievadiem)</t>
  </si>
  <si>
    <t>Iegremdējams sūknis Q=5,08 l/s; H=17,9m</t>
  </si>
  <si>
    <t xml:space="preserve">Spiedvads DN80 AISI 304 (L~5,0m) </t>
  </si>
  <si>
    <t>Atloku aizbīdnis DN80</t>
  </si>
  <si>
    <t xml:space="preserve">Atloku pretvārsts DN80 </t>
  </si>
  <si>
    <t xml:space="preserve">Atloka adapteris tērauda caurulei DN80 </t>
  </si>
  <si>
    <t>Atloku adapters caurulei PE OD90</t>
  </si>
  <si>
    <t>Līkums 90° DN80</t>
  </si>
  <si>
    <t>KSS-1 pamata plātnes izbūve</t>
  </si>
  <si>
    <t>Siltināta caurule SDR17 PE100 OD90  aizsargcaurulē DN200 PN10; H÷2.0m; montāža un ar to saistītie darbi</t>
  </si>
  <si>
    <t>Caurule SDR17 PE100-RC OD90  PN10; H÷2.0m;  (izbūvei ar beztranšejas metodi)</t>
  </si>
  <si>
    <t>Caurule SDR17 PE100 OD90  PN10; H÷2.0m; montāža un ar to saistītie darbi</t>
  </si>
  <si>
    <t>Kanalizācijas sūkņu stacijas KSS-1 izbūve un montāža, sūkņu uzstādīšana un ieregulēšana atbilstoši projekta un ražotāja sniegtajai dokumentācijai GPR Ø1500; H=5,08 m, t.sk.:</t>
  </si>
  <si>
    <t xml:space="preserve"> 3.1.1</t>
  </si>
  <si>
    <t xml:space="preserve"> 3.1.2</t>
  </si>
  <si>
    <t xml:space="preserve"> 3.1.3</t>
  </si>
  <si>
    <t xml:space="preserve"> 3.1.4</t>
  </si>
  <si>
    <t xml:space="preserve"> 3.1.5</t>
  </si>
  <si>
    <t xml:space="preserve"> 3.1.6</t>
  </si>
  <si>
    <t xml:space="preserve"> 3.1.7</t>
  </si>
  <si>
    <t xml:space="preserve"> 3.1.8</t>
  </si>
  <si>
    <t xml:space="preserve"> 3.1.9</t>
  </si>
  <si>
    <t xml:space="preserve"> 3.1.10</t>
  </si>
  <si>
    <t xml:space="preserve"> 3.1.11</t>
  </si>
  <si>
    <t xml:space="preserve"> 3.1.12</t>
  </si>
  <si>
    <t>gb .</t>
  </si>
  <si>
    <t>Esošā asfalta seguma noņemšana, (saskaņā ar rasējumu ŪKT-32 )</t>
  </si>
  <si>
    <t>Asfalta seguma atjaunošana, (saskaņā ar rasējumu ŪKT-32 )</t>
  </si>
  <si>
    <t>Caurule SDR17 PE100 OD110  PN10; H÷2.0m; montāža un ar to saistītie darbi (atzari hidrantiem )</t>
  </si>
  <si>
    <t>EM PE redukcijas dubultuzmava OD110/63</t>
  </si>
  <si>
    <t>Universālā dubultuzmava OD63/d50</t>
  </si>
  <si>
    <t>Tranšejas rakšana un aizbēršana kanalizācijas tīklu montāžai (ieskaitot grunts nomaiņu*, transportēšanu uz atbērtni un atpakaļ utt.) Hvid=2,00 m</t>
  </si>
  <si>
    <t>Ūdensvada OD110 ievilkšana aizsargcaurulē OD250 ar beztranšejas metodi</t>
  </si>
  <si>
    <t>Kanalizācijas spiedvada OD110 izbūve ar beztranšejas metodi</t>
  </si>
  <si>
    <t>Kanalizācijas spiedvada  ievilkšana aizsargcaurulē OD250 ar beztranšejas metodi</t>
  </si>
  <si>
    <t>Esošā zāliena seguma noņemšana, (saskaņā ar rasējumu ŪKT-32 )</t>
  </si>
  <si>
    <t>Zāliena seguma atjaunošana, tai skaitā melnzemes uzvešana un izlīdzināšana hvid.=10cm slānī (saskaņā ar rasējumu ŪKT-32 )</t>
  </si>
  <si>
    <t>Esošā asfalta seguma noņemšana, (viena komunikācija P=2,0m, (saskaņā ar rasējumu ŪKT-32 )</t>
  </si>
  <si>
    <t>Asfalta seguma atjaunošana, (viena komunikācija P=2,0m, (saskaņā ar rasējumu ŪKT-32 )</t>
  </si>
  <si>
    <t>Aizsarguzmava ar smilšu klājumu OD110, montāžas darbi</t>
  </si>
  <si>
    <t>Caurule SDR17 PE100 OD110  PN10; H÷2.0m; montāža un ar to saistītie darbi (Māju pievadiem)</t>
  </si>
  <si>
    <t>Pieslēgums esošajam ūdensvadam DN110 mm</t>
  </si>
  <si>
    <r>
      <t>m</t>
    </r>
    <r>
      <rPr>
        <vertAlign val="superscript"/>
        <sz val="10"/>
        <rFont val="Times New Roman"/>
        <family val="1"/>
      </rPr>
      <t>3</t>
    </r>
  </si>
  <si>
    <t xml:space="preserve"> 4.2.7</t>
  </si>
  <si>
    <t>Stiegrojums d12 A-III</t>
  </si>
  <si>
    <t>kg</t>
  </si>
  <si>
    <t xml:space="preserve"> 4.2.9</t>
  </si>
  <si>
    <t>KSS-3 pamata plātnes izbūve, t.sk.:</t>
  </si>
  <si>
    <t xml:space="preserve"> 4.11.1</t>
  </si>
  <si>
    <t>Monolītā betona C8/10 izlīdzinošās kārtas izveide</t>
  </si>
  <si>
    <t>Pamatu plātnes betonēšana C20/25</t>
  </si>
  <si>
    <t>Ķīmiskie enkuri HIT-HY 150MAX + HIT-V-R-M16</t>
  </si>
  <si>
    <t>Atloku diametra pāreja DN50/40 (ekscentrs)</t>
  </si>
  <si>
    <t>KSS-2 pamata plātnes izbūve, t.sk.:</t>
  </si>
  <si>
    <t xml:space="preserve"> 4.24.1</t>
  </si>
  <si>
    <t xml:space="preserve"> 4.24.2</t>
  </si>
  <si>
    <t xml:space="preserve"> 4.24.3</t>
  </si>
  <si>
    <t xml:space="preserve"> 4.24.4</t>
  </si>
  <si>
    <t>Cauruļvada OD160 pārkrituma izveide skatas iekšpusē, t.sk.:</t>
  </si>
  <si>
    <t>Esošā asfalta seguma noņemšana, (ielas platumā saskaņā ar rasējumu ŪKT-32 )</t>
  </si>
  <si>
    <t xml:space="preserve"> 2.4.1</t>
  </si>
  <si>
    <t xml:space="preserve"> 2.4.2</t>
  </si>
  <si>
    <t xml:space="preserve"> 2.4.3</t>
  </si>
  <si>
    <t xml:space="preserve"> 3.11.1</t>
  </si>
  <si>
    <t xml:space="preserve"> 3.11.2</t>
  </si>
  <si>
    <t xml:space="preserve"> 3.11.3</t>
  </si>
  <si>
    <t xml:space="preserve"> 3.11.4</t>
  </si>
  <si>
    <t xml:space="preserve"> 3.52</t>
  </si>
  <si>
    <t xml:space="preserve"> 3.53</t>
  </si>
  <si>
    <t xml:space="preserve"> 3.54</t>
  </si>
  <si>
    <t xml:space="preserve"> 2.39</t>
  </si>
  <si>
    <t xml:space="preserve"> 2.40</t>
  </si>
  <si>
    <t xml:space="preserve"> 2.41</t>
  </si>
  <si>
    <t>Dzelzsbetona plūsmas spiediena dzēšanas skataka komplektā ar  dzelzsbetona pārsedzi, 40tn ķeta lūku un vāku, DN1000 mm, H=1,5-2,0m (akas paredzēt no saliekamajiem dzelzsbetona grodiem atbilstoši LVS EN 1917 ar gropēm gumijas blīvējuma iestrādei, montāžas darbi</t>
  </si>
  <si>
    <t>Dzelzsbetona skataka komplektā ar dzelzsbetona pārsedzi, 40tn ķeta lūku un vāku, DN1500 mm, H=3,0-3,5m (akas paredzēt no saliekamajiem dzelzsbetona grodiem atbilstoši LVS EN 1917 ar gropēm gumijas blīvējuma iestrādei, montāžas darbi</t>
  </si>
  <si>
    <t>Dzelzsbetona skataka komplektā ar   dzelzsbetona pārsedzi, 40tn ķeta lūku un vāku, DN1500 mm, H=3,5-4,0m (akas paredzēt no saliekamajiem dzelzsbetona grodiem atbilstoši LVS EN 1917 ar gropēm gumijas blīvējuma iestrādei, montāžas darbi</t>
  </si>
  <si>
    <t>Dzelzsbetona plūsmas spiediena dzēšanas skataka komplektā ar dzelzsbetona pārsedzi, 40tn ķeta lūku un vāku, DN1000 mm, H=1,0-1,5m (akas paredzēt no saliekamajiem dzelzsbetona grodiem atbilstoši LVS EN 1917 ar gropēm gumijas blīvējuma iestrādei, montāžas darbi</t>
  </si>
  <si>
    <t>Dzelzsbetona skataka komplektā ar  dzelzsbetona pārsedzi, 40tn ķeta lūku un vāku, DN1500 mm, H=3,0-3,5m (akas paredzēt no saliekamajiem dzelzsbetona grodiem atbilstoši LVS EN 1917 ar gropēm gumijas blīvējuma iestrādei, montāžas darbi</t>
  </si>
  <si>
    <t>Dzelzsbetona skataka komplektā ar  dzelzsbetona pārsedzi, 40tn ķeta lūku un vāku, DN1500 mm, H=3,5-4,0m (akas paredzēt no saliekamajiem dzelzsbetona grodiem atbilstoši LVS EN 1917 ar gropēm gumijas blīvējuma iestrādei, montāžas darbi</t>
  </si>
  <si>
    <t>Dzelzsbetona plūsmas spiediena dzēšanas skataka komplektā ar   dzelzsbetona pārsedzi, 40tn ķeta lūku un vāku, DN1000 mm, H=1,0-1,5m (akas paredzēt no saliekamajiem dzelzsbetona grodiem atbilstoši LVS EN 1917 ar gropēm gumijas blīvējuma iestrādei, montāžas darbi</t>
  </si>
  <si>
    <t>Dzelzsbetona grodu tukšošanas aka komplektā ar dzelzsbetona pārsedzi, 40tn ķeta lūku un vāku, DN1000 mm,H= 2,5 -3,0m, (akas paredzēt no saliekamajiem dzelzbetona grodiem atbilstoši LVS EN 1917), montāža, hidroizolācija</t>
  </si>
  <si>
    <t>Dzelzsbetona grodu tukšošanas aka komplektā ar   dzelzsbetona pārsedzi, 40tn ķeta lūku un vāku, DN1500 mm,H= 3,0-3,5m, (akas paredzēt no saliekamajiem dzelzbetona grodiem atbilstoši LVS EN 1917), montāža, hidroizolācija</t>
  </si>
  <si>
    <t>KSS-1</t>
  </si>
  <si>
    <t>Montāžas darbi</t>
  </si>
  <si>
    <t>1</t>
  </si>
  <si>
    <t>Bedres rakšana un aizbēršana sadalnes pamatam</t>
  </si>
  <si>
    <t>2</t>
  </si>
  <si>
    <t>Tranšejas rakšana un aizbēršana ar blietēšanu 1 kabelim (1 caurulei)</t>
  </si>
  <si>
    <t>3</t>
  </si>
  <si>
    <t>Teritorijas labiekārtošana</t>
  </si>
  <si>
    <t>m2</t>
  </si>
  <si>
    <t>4</t>
  </si>
  <si>
    <t>ZS kabeļa līdz 35 mm2 ieguldīšana gatavā tranšejā</t>
  </si>
  <si>
    <t>5</t>
  </si>
  <si>
    <t>ZS kabeļa dzīslu pievienošana uzskaites sadalnei</t>
  </si>
  <si>
    <t>6</t>
  </si>
  <si>
    <t>ZS kabeļa dzīslu pievienošana SS sadalnei</t>
  </si>
  <si>
    <t>7</t>
  </si>
  <si>
    <t xml:space="preserve">ZS sausā kabeļa līdz 35 mm2 gala apdare </t>
  </si>
  <si>
    <t>8</t>
  </si>
  <si>
    <t>ZS kabeļa pārbaude ar paaugstinātu spriegumu</t>
  </si>
  <si>
    <t>9</t>
  </si>
  <si>
    <t>Sadalnes pamata (statnes) montāža gatavā bedrē</t>
  </si>
  <si>
    <t>10</t>
  </si>
  <si>
    <t>Sadalnes  uzstādīšana ar svaru lielāku par 70 kg</t>
  </si>
  <si>
    <t>11</t>
  </si>
  <si>
    <t>ZS līnijas, ZS sadales atkārtotā zemējuma montāža</t>
  </si>
  <si>
    <t>12</t>
  </si>
  <si>
    <t>Vieglais transports</t>
  </si>
  <si>
    <t>km</t>
  </si>
  <si>
    <t>13</t>
  </si>
  <si>
    <t>Kravas transports ar celtspēju lielāku   par 1,6 t</t>
  </si>
  <si>
    <t>t/km</t>
  </si>
  <si>
    <t>14</t>
  </si>
  <si>
    <t>Mehānismu izmaksas</t>
  </si>
  <si>
    <t>st.</t>
  </si>
  <si>
    <t>15</t>
  </si>
  <si>
    <t>Trases nospraušana</t>
  </si>
  <si>
    <t>16</t>
  </si>
  <si>
    <t>Elektropārvades līnijas ģeodēziskā kontrolkartēšana</t>
  </si>
  <si>
    <t>17</t>
  </si>
  <si>
    <t>Rakšanas atļaujas saņemšana</t>
  </si>
  <si>
    <t>objekts</t>
  </si>
  <si>
    <t>18</t>
  </si>
  <si>
    <t xml:space="preserve">Ražošanas izmaksas par darba organizāciju un pielaišanu pie darba </t>
  </si>
  <si>
    <t>19</t>
  </si>
  <si>
    <t>Tehniskās dokumentācijas izgatavošana</t>
  </si>
  <si>
    <t>20</t>
  </si>
  <si>
    <t>Objekta sagatavošana nodošanai-pieņemšanai ekspluatācijā</t>
  </si>
  <si>
    <t>Materiālu izmaksas</t>
  </si>
  <si>
    <t>SS sadales korpuss ar pamat.</t>
  </si>
  <si>
    <t>Kabelis NYY-J 4x10mm2</t>
  </si>
  <si>
    <t>Gala apdare EPKT 0015</t>
  </si>
  <si>
    <t>Kabeļu kurpes SAL 10-25 Cu</t>
  </si>
  <si>
    <t>Caurule d32mm gofrēta</t>
  </si>
  <si>
    <t>Materiāls ZS sadalnes atkārtotām zemējumam</t>
  </si>
  <si>
    <t>Stiprinājumi, palīgmateriāli</t>
  </si>
  <si>
    <t>Tranšejas rakšana un aizbēršana viena līdz divu kabeļu (caurules) guldīšanai 0.7m dziļumā</t>
  </si>
  <si>
    <t>Kabeļu aizsargcaurules d=līdz 110 mm ieguldīšana gatavā tranšejā</t>
  </si>
  <si>
    <t>ZS kabeļa līdz 35 mm2 ievēršana caurulē</t>
  </si>
  <si>
    <t>ZS kabeļa līdz 35 mm2 montāža sadalnē</t>
  </si>
  <si>
    <t xml:space="preserve">ZS plastmasas izolācijas kabeļa līdz 35 mm2 gala apdare </t>
  </si>
  <si>
    <t>Spēka vadības sadalnes  montāža</t>
  </si>
  <si>
    <t>Vertikālā zemētāja dziļumā  līdz 2,5 m montāža</t>
  </si>
  <si>
    <t>SS sadale ar pamat. (kompl. ar ŪKT iekārtu)</t>
  </si>
  <si>
    <r>
      <t>Kabelis NYY-J-1-10mm</t>
    </r>
    <r>
      <rPr>
        <vertAlign val="superscript"/>
        <sz val="8"/>
        <rFont val="Arial"/>
        <family val="2"/>
      </rPr>
      <t>2</t>
    </r>
  </si>
  <si>
    <t>Caurule d110mm gofrēta</t>
  </si>
  <si>
    <t>Bridinājuma lenta "Uzmanību kabelis"</t>
  </si>
  <si>
    <t>Caurule d50mm gofrēta lokana ievads sadalē</t>
  </si>
  <si>
    <t>Atkārtotais zemējums sadalnei</t>
  </si>
  <si>
    <t>ĀRĒJIE ELEKTROAPGĀDES TĪKLI KSS1</t>
  </si>
  <si>
    <t>ĀRĒJIE ELEKTROAPGĀDES TĪKLI KSS2</t>
  </si>
  <si>
    <t>ĀRĒJIE ELEKTROAPGĀDES TĪKLI KSS3</t>
  </si>
  <si>
    <t>Tranšejas rakšana un aizbēršana kanalizācijas un  kanalizācijas spiedvada montāžai (ieskaitot grunts nomaiņu*, transportēšanu uz atbērtni un atpakaļ utt.) Hvid=2,00 m</t>
  </si>
  <si>
    <t>Tranšejas rakšana un aizbēršana lietus kanalizācijas, kanalizācijas un  kanalizācijas spiedvada montāžai (ieskaitot grunts nomaiņu*, transportēšanu uz atbērtni un atpakaļ utt.) Hvid=2,00 m</t>
  </si>
  <si>
    <t>Grants seguma ierīkošana, (saskaņā ar rasējumu ŪKT-8 )</t>
  </si>
  <si>
    <t>Bruģa seguma ierīkošana, (saskaņā ar rasējumu ŪKT-8 )</t>
  </si>
  <si>
    <t>PP dubultsienu kanalizācijas caurule ar uzmavu un blīvi EN13476, OD110mm, H = 1,0-1,5 m ieguldes klase SN8 (T-8), montāža un ar to saistītie darbi</t>
  </si>
  <si>
    <t>PP dubultsienu kanalizācijas caurule ar uzmavu un blīvi EN13476, OD50 mm, H = 1,0-1,5 m ieguldes klase SN8 (T-8), montāža un ar to saistītie darbi</t>
  </si>
  <si>
    <t>Dzelzsbetona lietus skataka komplektā ar dzelzsbetona pārsedzi, 40tn ķeta lūku un vāku, DN1500 mm, H=2,0-2,5m (akas paredzēt no saliekamajiem dzelzsbetona grodiem atbilstoši LVS EN 1917  ar iestrādātiem gumijas blīvgredzeniem. Blīvējums atbilstoši LVS EN681). montāžas darbi</t>
  </si>
  <si>
    <t>Cauruļvada OD200 pārkrituma izveide skatas iekšpusē</t>
  </si>
  <si>
    <t xml:space="preserve"> 2.5.1</t>
  </si>
  <si>
    <t>Trejgabals ar uzmavām OD200/200</t>
  </si>
  <si>
    <t xml:space="preserve"> 2.5.2</t>
  </si>
  <si>
    <t>Trejgabals ar uzmavām OD110/110</t>
  </si>
  <si>
    <t xml:space="preserve"> 2.5.3</t>
  </si>
  <si>
    <t>Trejgabals ar uzmavām OD110/50</t>
  </si>
  <si>
    <t xml:space="preserve"> 2.5.4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</si>
  <si>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OD200</t>
    </r>
  </si>
  <si>
    <t xml:space="preserve"> 2.5.5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</si>
  <si>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OD110</t>
    </r>
  </si>
  <si>
    <t xml:space="preserve"> 2.5.6</t>
  </si>
  <si>
    <t>Krītcaurule ar uzmavu OD200</t>
  </si>
  <si>
    <t>PP lietus kanalizācijas gūlija OD400 ar teleskopu D315, ķeta rāmi un vāku, H = 1,0 - 2,5 m, montāža</t>
  </si>
  <si>
    <r>
      <t>EM  līkums 45</t>
    </r>
    <r>
      <rPr>
        <sz val="10"/>
        <rFont val="Arial"/>
        <family val="2"/>
      </rPr>
      <t>° PE OD 50</t>
    </r>
  </si>
  <si>
    <t>Pieslēgumu pievienojumu vietu precizēšana pirms būvdarbu uzsākšanas</t>
  </si>
  <si>
    <t>Pieslēgums esošajam ūdensvadam DN100 mm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</si>
  <si>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OD90</t>
    </r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</si>
  <si>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OD63</t>
    </r>
  </si>
  <si>
    <t>Pieslēgums esošajam  kanalizācijas spiedvadam</t>
  </si>
  <si>
    <t xml:space="preserve">Darbi projektētās bioloģiskās attīrīšanas bloka zonā </t>
  </si>
  <si>
    <t>Darba bedres rakšana bioloģiskās attīrīšanas blokam (ieskaitot grunts nomaiņu*, transportēšanu uz atbērtni un atpakaļ utt.)</t>
  </si>
  <si>
    <t>Bioloģiskās attīrīšanas bloka montāža, C20/25</t>
  </si>
  <si>
    <t>Sagataves kārtas montāža, C8/10</t>
  </si>
  <si>
    <t>Stiegrojuma montāža, B500B</t>
  </si>
  <si>
    <t>t</t>
  </si>
  <si>
    <t>Uzbetonējums slīpuma veidošanai, montāža, C20/25</t>
  </si>
  <si>
    <t>Apkalpes tiltiņa tērauda konstrukcijas montāža, S235, t.sk.:</t>
  </si>
  <si>
    <t xml:space="preserve"> 6.1</t>
  </si>
  <si>
    <t>TR-1, 1100x1000; 30x30; 40x3</t>
  </si>
  <si>
    <t xml:space="preserve"> 6.2</t>
  </si>
  <si>
    <t>SP-1, SP 240x1000</t>
  </si>
  <si>
    <t>Horizontālo darba šuvju blīvētāja Waterstop RX montāža</t>
  </si>
  <si>
    <t>Tērauda kāpnes ar stiprinajumiem AISI 304 montāža</t>
  </si>
  <si>
    <t>Slēdzama lūka ar gāzes amortizatoriem un stiprinajumiem, montāža</t>
  </si>
  <si>
    <t>Priekšattīrīšanas ēkas būvdarbi</t>
  </si>
  <si>
    <t>Zemes darbi</t>
  </si>
  <si>
    <t>Darba bedres rakšana tvertnei un pamatiem (ieskaitot grunts nomaiņu*, transportēšanu uz atbērtni un atpakaļ utt.)</t>
  </si>
  <si>
    <t>Pamati un grīda</t>
  </si>
  <si>
    <t>Pamati, grīda, C20/25</t>
  </si>
  <si>
    <t>Sagataves kārta, C8/10</t>
  </si>
  <si>
    <t>Stiegrojums</t>
  </si>
  <si>
    <t>Enkurskrūvju bloki</t>
  </si>
  <si>
    <t>Sagataves kārta, šķembas, frakcija 20-40 m</t>
  </si>
  <si>
    <t>Atdalošs slānis, austs ģeotekstils</t>
  </si>
  <si>
    <t>Horizontālās darba šuves blīvētājs, waterstop RX</t>
  </si>
  <si>
    <t>Cokols</t>
  </si>
  <si>
    <t>Cokola  apšuvuma paneļi ar stiprinājumiem un nosegelementiem (Cembrit RAW 8mm)</t>
  </si>
  <si>
    <t>Ekstrudēts putupolistirols 50mm uz līmjavas kārtas</t>
  </si>
  <si>
    <t>Sienas</t>
  </si>
  <si>
    <t>Poliuretāna sienu paneļi, SP sērijam ar stiprinājumiem un nosegelementiem</t>
  </si>
  <si>
    <t>Ailas</t>
  </si>
  <si>
    <t>Automātiski paceļamie sekciju vārti ar integrētām durvīm AV1 2300x4000mm</t>
  </si>
  <si>
    <t>Tērauda durvis AD1 1170x2130mm</t>
  </si>
  <si>
    <t>Jumts</t>
  </si>
  <si>
    <t>Nesošās profilloksnes, T70-57L-840,  t=0.7 mm</t>
  </si>
  <si>
    <t>Tvaika izolācija</t>
  </si>
  <si>
    <t>Siltumizolācija, Paroc ROS-50 100mm</t>
  </si>
  <si>
    <t>Jumta profilloksnes, T20-24W-1100, ar stiprinājumiem, pretvēja plēvi un nosegelementiem</t>
  </si>
  <si>
    <t>Metālkonstrukcijas</t>
  </si>
  <si>
    <t>ST-1, HEA 200, L=4500 mm, skaits=10</t>
  </si>
  <si>
    <t>ST-2, SHS 200x5, L=5200 mm, skaits 3</t>
  </si>
  <si>
    <t>ST-3, SHS 80x4, L=2150 mm, skaits=1</t>
  </si>
  <si>
    <t>R-1, IPE 300, L=4500 mm, skaits=10</t>
  </si>
  <si>
    <t>PS-1, IPE 200, L=2690 mm, skaits=2</t>
  </si>
  <si>
    <t>TS-1, HEA 200, L=8390 mm, skaits=2</t>
  </si>
  <si>
    <t>SA-1, SHS 80x4, L=5520 mm, skaits=4</t>
  </si>
  <si>
    <t>SA-2, SHS 80x4, L=3300 mm, skaits=8</t>
  </si>
  <si>
    <t>SA-3, SHS 80x4, L=3500 mm, skaits=16</t>
  </si>
  <si>
    <t>SA-4, SHS 80x4, L=2690 mm, skaits=10</t>
  </si>
  <si>
    <t>SA-5, SHS 80x4, L=2690 mm, skaits=1</t>
  </si>
  <si>
    <t>SA-6, SHS 80x4, L=910 mm, skaits=1</t>
  </si>
  <si>
    <t>Apdare</t>
  </si>
  <si>
    <t>Grīdas apdare ar SikaFloor 264 sistēmu</t>
  </si>
  <si>
    <t>Apmale ap ēku</t>
  </si>
  <si>
    <t xml:space="preserve"> 1.33</t>
  </si>
  <si>
    <t>Blietētas šķembas, frakcija 200 mm</t>
  </si>
  <si>
    <t xml:space="preserve"> 1.34</t>
  </si>
  <si>
    <t>Austais ģeotekstils 180g/m2</t>
  </si>
  <si>
    <t xml:space="preserve"> 1.35</t>
  </si>
  <si>
    <t>Rupjas smilts kārta 40mm</t>
  </si>
  <si>
    <t xml:space="preserve"> 1.36</t>
  </si>
  <si>
    <t>Betona bruģakmens 80mm</t>
  </si>
  <si>
    <t>Dažādi darbi</t>
  </si>
  <si>
    <t xml:space="preserve"> 1.37</t>
  </si>
  <si>
    <t>Trapa DN100 montāža</t>
  </si>
  <si>
    <t xml:space="preserve"> 1.38</t>
  </si>
  <si>
    <t>Tīrīšanas lūkas montāža</t>
  </si>
  <si>
    <t xml:space="preserve"> 1.39</t>
  </si>
  <si>
    <t>Tērauda lūkas vāks ar stiprinājumiem, montāža</t>
  </si>
  <si>
    <t>Apkures un ventilācijas montāža</t>
  </si>
  <si>
    <t>Ventilācijas sistēma "P - 1"</t>
  </si>
  <si>
    <t xml:space="preserve">Nosūces kanala ventilators komplektā ar pieslēgumu kārbu, ātruma regulētāju un stiprinājumiemm,     RKB 600x300 E3 EC L=3700(m3/h), Ps=400(Pa)    </t>
  </si>
  <si>
    <t>Elektrosildāmais kalorifers, 60/35 45 (Qel=45kW)</t>
  </si>
  <si>
    <t>Telpas sensors,   TG-R530</t>
  </si>
  <si>
    <t xml:space="preserve">Gaisa vada sonsors,    TG-K330 </t>
  </si>
  <si>
    <t xml:space="preserve">Temperatūras kontroleris,    TTC-2000 </t>
  </si>
  <si>
    <t>Gaisa filtrs, BFK 60-30 EU5</t>
  </si>
  <si>
    <t>Gaisa vadi no cinkotā skārda, Ø250</t>
  </si>
  <si>
    <t>Gaisa vadi no cinkotā skārda , 300x300</t>
  </si>
  <si>
    <t>Gaisa vadi no cinkotā skārda , 400x300</t>
  </si>
  <si>
    <t>Gaisa vadi no cinkotā skārda , 500x100</t>
  </si>
  <si>
    <t>Gaisa vadi no cinkotā skārda , 500x300</t>
  </si>
  <si>
    <t>Gaisa vadi no cinkotā skārda , 600x300</t>
  </si>
  <si>
    <t>Gaisa ieņemšanas reste, USS/I-600-300</t>
  </si>
  <si>
    <t>Nosūces reste, WTS-500x100</t>
  </si>
  <si>
    <t>Regulējošais vārsts , UTK/R-500x100</t>
  </si>
  <si>
    <t>Regulējošais vārsts ar piedziņu, UTK/R-600x300</t>
  </si>
  <si>
    <t>Akmens vates siltumizolācija  Lamella Mat 50 AL7, 50 mm</t>
  </si>
  <si>
    <t>m²</t>
  </si>
  <si>
    <t>Gaisa vadu veidgabali</t>
  </si>
  <si>
    <t>Stiprinājumi un palīgmateriāli, apkalpošanas lūkas, ugunsdrošs ailu aizpildījums, marķēšanas, elektroinstalācijas, apsaistes u.c.nepieciešamie materiāli</t>
  </si>
  <si>
    <t>Ventilācijas sistēma "N - 1"</t>
  </si>
  <si>
    <t xml:space="preserve">Nosūces kanala ventilators komplektā ar pieslēgumu kārbu, ātruma regulētāju un stiprinājumiem, RKB 600x300 E3 EC L=2960(m3/h), Ps=400(Pa)    </t>
  </si>
  <si>
    <t>Gaisa vadi no cinkotā skārda , Ø250</t>
  </si>
  <si>
    <t>Gaisa vadi no cinkotā skārda , 400x100</t>
  </si>
  <si>
    <t>Gaisa izmešanas reste, USS/J-600-300</t>
  </si>
  <si>
    <t>Nosūces reste, WTS-400x100</t>
  </si>
  <si>
    <t>Regulējošais vārsts ar piedziņu, UTK/R-400x100</t>
  </si>
  <si>
    <t>Regulējošais vārsts, UTK/R-600x300</t>
  </si>
  <si>
    <t>Ventilācijas sistēma "DP - 1"</t>
  </si>
  <si>
    <t>Gaisa ieņemšanas reste (USS/I-500-500)</t>
  </si>
  <si>
    <t>Pārplūdes reste (WTS 800x300)</t>
  </si>
  <si>
    <t>Gaisa vadi no cinkotā skārda (500x500)</t>
  </si>
  <si>
    <t>Gaisa vadi no cinkotā skārda (800x300)</t>
  </si>
  <si>
    <t>Siets (500x500)</t>
  </si>
  <si>
    <t>Siets (800x300)</t>
  </si>
  <si>
    <t>Akmens vates siltumizolācija  Lamella Mat 50 AL7 (50 mm)</t>
  </si>
  <si>
    <t>NAI TEHNOLOĢISKĀS IEKĀRTAS</t>
  </si>
  <si>
    <t>Nostādinātāja aprīkojums, montāža (NT AISI 304)</t>
  </si>
  <si>
    <t>Aerācijas caurules ar aizbīdņiem, montāža (NT AISI 304)</t>
  </si>
  <si>
    <t>Recirkulācijas caurules ar aizbīdņiem, montāža  (NT AISI 304)</t>
  </si>
  <si>
    <t>Airlifts ar aibīdņiem,  montāža nostādinātājā (NT AISI 304)</t>
  </si>
  <si>
    <t>Peldvielu savācējs,  montāža nostādinātājā (NT AISI 304)</t>
  </si>
  <si>
    <t>Lieko dūņu novadīšanas sistēma  ar aibīdņiem, montāža (NT AISI 304)</t>
  </si>
  <si>
    <t>Ieplūdes no aerācijas baseiniem nostādinātājos montāža (PVC)</t>
  </si>
  <si>
    <t>Skrūves sūknis C1XKC11RMA un tā montāža dūņu sūkņu telpā, ar apsaisti</t>
  </si>
  <si>
    <t>Iegremdējamā sūkņa NF 50-170/002ULG-107, 10 m3/h  montāža dūņu uzglabāšanas tvertnē, ar apsaisti</t>
  </si>
  <si>
    <t>Gaisa pūtējs ES 25/2P, 230 Nm3/h,  montāža, ar apsaisti</t>
  </si>
  <si>
    <t>Priekšattīrīšanas iekārta MZ 30 l/s un tās montāža (NT AISI 316), ar apsaisti</t>
  </si>
  <si>
    <t>Esošās priekšattīrīšanas iekārtas pārvietošana un montāža, ar apsaisti</t>
  </si>
  <si>
    <t>Izplūde no nostādinātāja līdz izplūdes akai,  montāža (NT AISI 304)</t>
  </si>
  <si>
    <t xml:space="preserve">Aerācijas elementi visās tvertnēs un to  montāža </t>
  </si>
  <si>
    <t xml:space="preserve">Flokulanta sagatavošanas iekārtas POLYMORE mini 10-2,4 montāža </t>
  </si>
  <si>
    <t>Dūņu blīvēšanas iekārtas Aldrum DT Mini montāža, ar apsaisti</t>
  </si>
  <si>
    <t>Plūsmas sadales tvertne un tās montāža, ar apsaisti</t>
  </si>
  <si>
    <t>NAI automātika, montāža</t>
  </si>
  <si>
    <t>Ieliekamo detaļu izstrāde un piegāde objektā</t>
  </si>
  <si>
    <t>Atsiju un smilšu konteineru,  250 l, montāža</t>
  </si>
  <si>
    <t>Iekārtu palaišana un darbības pārbaude</t>
  </si>
  <si>
    <t>Izpildshēmas, lietotāja instrukcija</t>
  </si>
  <si>
    <t>Personāla apmācība</t>
  </si>
  <si>
    <t xml:space="preserve">Nodošana - akreditēttās laboratorijas ieplūdes analīžu iesniegšana </t>
  </si>
  <si>
    <t>Plūsmas skaitītāja DN 80 montāža, ar apsaisti</t>
  </si>
  <si>
    <t>Telfera (celtspēja 15 kN) montāža, ar apsaisti</t>
  </si>
  <si>
    <t>Telfera (celtspēja 25 kN) montāža, ar apsaisti</t>
  </si>
  <si>
    <t>ŪDENSVADA PIESLĒGUMA MONTĀŽA</t>
  </si>
  <si>
    <r>
      <t>Ventīlis DN 1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</t>
    </r>
  </si>
  <si>
    <t>Rupjais filtrs</t>
  </si>
  <si>
    <t>Diametru pāreja DN40/20</t>
  </si>
  <si>
    <t>Skaitītājs DN20, apsaiste</t>
  </si>
  <si>
    <t>Izlietne</t>
  </si>
  <si>
    <t>Maģistrālais tīkla montāža</t>
  </si>
  <si>
    <t>Tranšejas rakšana un aizbēršana kabeļu montāžai Hvid=1,0 m</t>
  </si>
  <si>
    <t>50</t>
  </si>
  <si>
    <t>1kV kabelis ar aluminījās dzīslām, ar PVH izolāciju, šķērsgriezums: AXMK-1-4x150mm2</t>
  </si>
  <si>
    <t>65</t>
  </si>
  <si>
    <t>Gala apdares kabeļiem ar plastmasas izolāciju spriegumam līdz ~1kV šķersgriezums: -4x70-150mm2 (kompl. 3. fāz.) EPKT0047</t>
  </si>
  <si>
    <t>Kabeļu brīdinājuma lente</t>
  </si>
  <si>
    <t>PE caurule d- ∅110mm cieta</t>
  </si>
  <si>
    <t>Apgaismojuma armatūra</t>
  </si>
  <si>
    <t>Sienas konsole L~1,0m; L-15° ar pastiprinātu cinkojumu 95Mm</t>
  </si>
  <si>
    <t xml:space="preserve"> Ielas gaismeklis SGS-102 ar SON-T-100/70W lampu f. "PHILIPS"</t>
  </si>
  <si>
    <t>Teritorijas tīkls tehn., ŪKT iekārtas</t>
  </si>
  <si>
    <t>1kV kabelis ar vara dzīslām, ar PVH izolāciju, šķērsgriezums: NYY-J-5x4mm2</t>
  </si>
  <si>
    <t>40</t>
  </si>
  <si>
    <t>PE caurule d- ∅40mm cieta</t>
  </si>
  <si>
    <t>Tranšeja horizontālam zemēšanas kontūram</t>
  </si>
  <si>
    <t>60</t>
  </si>
  <si>
    <t>Horizontālā zemētāja montāža tranšejā</t>
  </si>
  <si>
    <t>Potenciālu izlīdzināšanas kopne- klemme (1x lente 40x4; 1x Rd-8-10mm; 4x 50mm2)</t>
  </si>
  <si>
    <t>Plakandzelzs cinkots 40x4mm zemē</t>
  </si>
  <si>
    <t>Plakandzelzs cinkots 40x4mm ēkā</t>
  </si>
  <si>
    <t>Elektrods 5x(d16xL-1000mm) (13. gab x ~5m)</t>
  </si>
  <si>
    <t>Univ. savienojums elektr.- lente 40x4-∅16mm</t>
  </si>
  <si>
    <t>Mērījuma savienojums (merijumklemme)</t>
  </si>
  <si>
    <t>Stieple RD-8mm (jumts/siena)</t>
  </si>
  <si>
    <t>120</t>
  </si>
  <si>
    <t>Stieples stiprinājums (jumts/siena)</t>
  </si>
  <si>
    <t>Stieples savienojuma klemme (krustveida)</t>
  </si>
  <si>
    <t>Zibensuztvērējs-nerūsējošā tērauda masts ar alumīnija spici L-1m</t>
  </si>
  <si>
    <t>Zibensuztvērēja stiprinājums</t>
  </si>
  <si>
    <t>Antikorozijas lente L-20m</t>
  </si>
  <si>
    <t>Priekšattīrīšanas ēka</t>
  </si>
  <si>
    <t>Sadale v/a ~400/230V, Inom-160A, IP65, ar pārsprieguma aizsardzību. Sk. EL-2 lapu; Ievada mehān. sabloķēti  slēdži In-160A</t>
  </si>
  <si>
    <t>Kabeļplaukts 400x50mm ar stiprinājuma armatūru (sienas/griestu)</t>
  </si>
  <si>
    <t>Kabeļplaukts 75x25mm ar stiprinājuma armatūru (sienas/griestu)</t>
  </si>
  <si>
    <t>Gaismas rene 75x25mm ar stiprinājuma armatūru (sienas/griestu)</t>
  </si>
  <si>
    <t xml:space="preserve">PE aizsargcaurule D-Ø20mm </t>
  </si>
  <si>
    <t>30</t>
  </si>
  <si>
    <t>PE aizsargcaurule D-Ø40mm</t>
  </si>
  <si>
    <t>PE aizsargcaurule D-Ø110mm (ievads ēka)</t>
  </si>
  <si>
    <t>1kV kabelis ar vara dzīslām, ar PVH izolāciju, šķērsgriezums:</t>
  </si>
  <si>
    <t xml:space="preserve"> 4.8.1</t>
  </si>
  <si>
    <t>-5x25mm2</t>
  </si>
  <si>
    <t xml:space="preserve"> 4.8.2</t>
  </si>
  <si>
    <t>-5x4mm2</t>
  </si>
  <si>
    <t>140</t>
  </si>
  <si>
    <t xml:space="preserve"> 4.8.3</t>
  </si>
  <si>
    <t>-5x2,5mm2</t>
  </si>
  <si>
    <t>200</t>
  </si>
  <si>
    <t xml:space="preserve"> 4.8.4</t>
  </si>
  <si>
    <t>-3x2,5mm2</t>
  </si>
  <si>
    <t xml:space="preserve"> 4.8.5</t>
  </si>
  <si>
    <t>-4x1,5mm2</t>
  </si>
  <si>
    <t xml:space="preserve"> 4.8.6</t>
  </si>
  <si>
    <t>-1x50mm2 HO7V-K</t>
  </si>
  <si>
    <t xml:space="preserve"> 4.8.7</t>
  </si>
  <si>
    <t>-1x16mm2 HO7V-K</t>
  </si>
  <si>
    <t xml:space="preserve"> 4.8.8</t>
  </si>
  <si>
    <t>-1x6mm2 HO7V-K</t>
  </si>
  <si>
    <t>Divpolu hermētiskā rozete ar zemēšanas kontaktu ~230V; 16A; IP-44; v/a kompl. ar kar.</t>
  </si>
  <si>
    <t>Trīspolu hermētiskā rozete ar zemēšanas kontaktu ~400V; 16A; IP-44; v/a kompl. ar kar.</t>
  </si>
  <si>
    <t>Herm. slēdzis ~230V; 10A; IP-20; v/a</t>
  </si>
  <si>
    <t>G1- gaismeklis ar luminiscences spuldzi ~230V; 2x36W kompl.; griestu/sienas; IP65</t>
  </si>
  <si>
    <t>26</t>
  </si>
  <si>
    <t>G1- gaismeklis ar luminiscences spuldzi ~230V; 2x36W kompl.; griestu/sienas; IP65 ar iebūvēto akumulatoru (avārijas apgaism.)</t>
  </si>
  <si>
    <t>Gaismas rādītājs "Izeja"  IP44; ~230V; ar iebūvēto akumulatoru (avārijas apgaism.)</t>
  </si>
  <si>
    <t>G2- fasades apgaismojuma gaismeklis; sienas; IP44; ~230V; -20C ar kompakto lum. sp. TC-TEL 35W</t>
  </si>
  <si>
    <t>Spailes sadale DG pieslēgšanai. IP54</t>
  </si>
  <si>
    <t>Rozetes sadale v/a IP54</t>
  </si>
  <si>
    <t>Apsiles elements (~230V/P-0,7kW)</t>
  </si>
  <si>
    <t>Žoga montāža</t>
  </si>
  <si>
    <t>Signalizācijas montāža</t>
  </si>
  <si>
    <t xml:space="preserve">Optex AX - 200 plus </t>
  </si>
  <si>
    <t xml:space="preserve">Optex AX - 250 plus </t>
  </si>
  <si>
    <t xml:space="preserve">Paradox NV 780 </t>
  </si>
  <si>
    <t xml:space="preserve">Paradox SP </t>
  </si>
  <si>
    <t>Durvju atvēršanas signāldevējs SMK</t>
  </si>
  <si>
    <t>Ārējā sirēna MR300 (bl/red)</t>
  </si>
  <si>
    <t>CQR 4 x 0,22 mm signalizācijas kabelis</t>
  </si>
  <si>
    <t>Spēka kabelis 2 x 0,5 ievilkts gofrā priekš ārdarbiem</t>
  </si>
  <si>
    <t>Vadības kabelis 8 x 0,22 ievilkts gofrā priekš ārdarbiem</t>
  </si>
  <si>
    <t>Montāžas materiāli u.c.nepieciešamie materiāli</t>
  </si>
  <si>
    <t>UKT TĪKLI NAI TERITORIJĀ</t>
  </si>
  <si>
    <t>BIOLOĢISKĀS ATTĪRĪŠANAS BLOKS</t>
  </si>
  <si>
    <t>PRIEKŠATTĪRĪŠANAS ĒKA</t>
  </si>
  <si>
    <t xml:space="preserve">NOTEKŪDEŅU ATTĪRĪŠANAS IEKĀRTU REKONTRUKCIJA </t>
  </si>
  <si>
    <r>
      <rPr>
        <b/>
        <sz val="11"/>
        <rFont val="Arial"/>
        <family val="2"/>
      </rPr>
      <t>Būves nosaukums:</t>
    </r>
    <r>
      <rPr>
        <sz val="11"/>
        <rFont val="Arial"/>
        <family val="2"/>
      </rPr>
      <t xml:space="preserve"> Ūdensapgādes un kanalizācijas tīklu būvdarbi un notekūdeņu attīrīšanas iekārtu rekonstrukcija Olaines novada Stūnīšu ciemā, II kārta</t>
    </r>
  </si>
  <si>
    <r>
      <rPr>
        <b/>
        <sz val="11"/>
        <rFont val="Arial"/>
        <family val="2"/>
      </rPr>
      <t xml:space="preserve">Būves adrese: </t>
    </r>
    <r>
      <rPr>
        <sz val="11"/>
        <rFont val="Arial"/>
        <family val="2"/>
      </rPr>
      <t>Olaines novads, Olaines pagasts, stūnīšu ciems.</t>
    </r>
  </si>
  <si>
    <r>
      <rPr>
        <b/>
        <sz val="11"/>
        <rFont val="Arial"/>
        <family val="2"/>
      </rPr>
      <t xml:space="preserve">Pasūtītājs: </t>
    </r>
    <r>
      <rPr>
        <sz val="11"/>
        <rFont val="Arial"/>
        <family val="2"/>
      </rPr>
      <t>SIA "Zeiferti", vien,reģ. nr. 40003419183.</t>
    </r>
  </si>
  <si>
    <r>
      <rPr>
        <b/>
        <sz val="11"/>
        <rFont val="Arial"/>
        <family val="2"/>
      </rPr>
      <t>Uzņēmējs:</t>
    </r>
    <r>
      <rPr>
        <sz val="11"/>
        <rFont val="Arial"/>
        <family val="2"/>
      </rPr>
      <t>___________________________________________________________________________________</t>
    </r>
  </si>
  <si>
    <r>
      <rPr>
        <b/>
        <sz val="11"/>
        <rFont val="Calibri"/>
        <family val="2"/>
      </rPr>
      <t>D8 pielikums:</t>
    </r>
    <r>
      <rPr>
        <sz val="11"/>
        <rFont val="Calibri"/>
        <family val="2"/>
      </rPr>
      <t xml:space="preserve"> Finanšu piedāvājuma veidne- D</t>
    </r>
    <r>
      <rPr>
        <b/>
        <sz val="11"/>
        <rFont val="Calibri"/>
        <family val="2"/>
      </rPr>
      <t xml:space="preserve">arbu </t>
    </r>
    <r>
      <rPr>
        <b/>
        <sz val="11"/>
        <rFont val="Arial"/>
        <family val="2"/>
      </rPr>
      <t>apjomu saraksta tabulas  (tāmes)</t>
    </r>
    <r>
      <rPr>
        <sz val="11"/>
        <rFont val="Calibri"/>
        <family val="2"/>
      </rPr>
      <t xml:space="preserve"> – </t>
    </r>
    <r>
      <rPr>
        <sz val="11"/>
        <color indexed="10"/>
        <rFont val="Calibri"/>
        <family val="2"/>
      </rPr>
      <t xml:space="preserve">Aizpilda pretendents </t>
    </r>
  </si>
  <si>
    <r>
      <t xml:space="preserve">Iepirkuma procedūra: </t>
    </r>
    <r>
      <rPr>
        <sz val="11"/>
        <rFont val="Arial"/>
        <family val="2"/>
      </rPr>
      <t>Ūdensapgādes un kanalizācijas tīklu būvdarbi un notekūdeņu attīrīšanas iekārtu rekonstrukcija   ERAF projekta „Ūdenssaimniecības attīstība Olaines novada Stūnīšu ciemā, II kārta”(3DP/3.4.1.1.0/13/APIA/CFLA/106) realizācijai</t>
    </r>
    <r>
      <rPr>
        <b/>
        <sz val="11"/>
        <rFont val="Calibri"/>
        <family val="2"/>
      </rPr>
      <t xml:space="preserve">   </t>
    </r>
    <r>
      <rPr>
        <sz val="11"/>
        <rFont val="Arial"/>
        <family val="2"/>
      </rPr>
      <t>(iepirkums IDN: ERAF Jaunolaine, SIA Z 2015/01</t>
    </r>
  </si>
  <si>
    <t>LOKĀLĀ TĀME Nr.1-1 - PAŠTECES KANALIZĀCIJA K1, ŪDENSAPGĀDE Ū1 UN  SPIEDIENA KANALIZĀCIJA BĒRZPILS- BALOŽI</t>
  </si>
  <si>
    <r>
      <rPr>
        <b/>
        <sz val="11"/>
        <rFont val="Arial"/>
        <family val="2"/>
      </rPr>
      <t>Uzņēmējs:</t>
    </r>
    <r>
      <rPr>
        <sz val="11"/>
        <rFont val="Arial"/>
        <family val="2"/>
      </rPr>
      <t xml:space="preserve"> ____________________________________________________________________________________ </t>
    </r>
  </si>
  <si>
    <t>LOKĀLĀ TĀME Nr.1-3  - ŪDENSAPGĀDE Ū1 VĒJU IELĀ</t>
  </si>
  <si>
    <t>LOKĀLĀ TĀME Nr.1-2  - PAŠTECES KANALIZĀCIJA K1, ŪDENSAPGĀDE Ū1 UN  SPIEDIENA KANALIZĀCIJA MIGLAS IELĀ</t>
  </si>
  <si>
    <t>LOKĀLĀ TĀME Nr.1-4  - ŪDENSAPGĀDE Ū1 ZARU IELĀ- BĒRZU IELĀ</t>
  </si>
  <si>
    <t>LOKĀLĀ TĀME Nr.1-5  -PAŠTECES KANALIZĀCIJA K1 UN  SPIEDIENA KANALIZĀCIJA ŪBEĻU IELĀ LĪDZ NAI</t>
  </si>
  <si>
    <t>LOKĀLĀ TĀME Nr.1-6 -ŪDENSAPGĀDE Ū1 KARABĀZES TERITORIJĀ</t>
  </si>
  <si>
    <t>LOKĀLĀ TĀME Nr.1-7-ŪDENSAPGĀDE Ū1 UN  SPIEDIENA KANALIZĀCIJA GAISMAS- MEDEMCIEMS</t>
  </si>
  <si>
    <t>LOKĀLĀ TĀME Nr.1-8 - ĀRĒJIE ELEKTROAPGĀDES TĪKLI KSS1</t>
  </si>
  <si>
    <t>LOKĀLĀ TĀME Nr.1-9- ĀRĒJIE ELEKTROAPGĀDES TĪKLI KSS2</t>
  </si>
  <si>
    <t>LOKĀLĀ TĀME Nr.1-10- ĀRĒJIE ELEKTROAPGĀDES TĪKLI KSS3</t>
  </si>
  <si>
    <t xml:space="preserve"> 1-11</t>
  </si>
  <si>
    <t>LOKĀLĀ TĀME Nr.1-11- TURPMĀK NEIZMANTOJAMO ARTĒZISKO AKU TAMPONĀŽA</t>
  </si>
  <si>
    <t xml:space="preserve"> TURPMĀK NEIZMANTOJAMO ARTĒZISKO AKU TAMPONĀŽA</t>
  </si>
  <si>
    <t>KOPSAVILKUMA TĀME Nr.1  - ĀRĒJIE ŪDENSAPGĀDES UN KANALIZĀCIJAS TĪKLI</t>
  </si>
  <si>
    <t xml:space="preserve">KOPSAVILKUMA TĀME Nr.2 - NOTEKŪDEŅU ATTĪRĪŠANAS IEKĀRTU REKONTRUKCIJA </t>
  </si>
  <si>
    <t xml:space="preserve"> 2-1</t>
  </si>
  <si>
    <t xml:space="preserve"> 2-2</t>
  </si>
  <si>
    <t xml:space="preserve"> 2-3</t>
  </si>
  <si>
    <t xml:space="preserve"> 2-4</t>
  </si>
  <si>
    <t xml:space="preserve"> 2-5</t>
  </si>
  <si>
    <t xml:space="preserve"> 2-6</t>
  </si>
  <si>
    <t>LOKĀLĀ TĀME Nr.2-1 - UKT TĪKLI NAI TERITORIJĀ</t>
  </si>
  <si>
    <t>LOKĀLĀ TĀME Nr.2-2 - BIOLOĢISKĀS ATTĪRĪŠANAS BLOKS</t>
  </si>
  <si>
    <t>LOKĀLĀ TĀME Nr.2-3 - PRIEKŠATTĪRĪŠANAS ĒKA</t>
  </si>
  <si>
    <t>LOKĀLĀ TĀME Nr.2-4 - NAI TEHNOLOĢISKĀS IEKĀRTAS</t>
  </si>
  <si>
    <t>NAI ELEKTROAPGĀDE</t>
  </si>
  <si>
    <t>LOKĀLĀ TĀME Nr.2-5 - NAI ELEKTROAPGĀDE</t>
  </si>
  <si>
    <t>LOKĀLĀ TĀME Nr.2-6 - NAI PAPILDUS APRĪKOJUMS</t>
  </si>
  <si>
    <t>NAI PAPILDUS APRĪKOJUMS</t>
  </si>
  <si>
    <t>Materiālu, būvgružu transporta izdevumi __%</t>
  </si>
  <si>
    <t>Materiālu, būvgružu transporta izdevumi ___%</t>
  </si>
  <si>
    <t>Materiālu, būvgružu transporta izdevumi ____%</t>
  </si>
  <si>
    <t>Materiālu, būvgružu transporta izdevumi _____%</t>
  </si>
  <si>
    <t>Materiālu, būvgružu transporta izdevumi ____________%</t>
  </si>
  <si>
    <t>Virsizdevumi ___%</t>
  </si>
  <si>
    <t>Peļņa____%</t>
  </si>
  <si>
    <t>Materiālu, būvgružu transporta izdevumi____%</t>
  </si>
  <si>
    <t>Materiālu, būvgružu transporta izdevumi ______%</t>
  </si>
  <si>
    <t>Materiālu, būvgružu transporta izdevumi_____%</t>
  </si>
  <si>
    <t>Virsizdevumi _____%</t>
  </si>
  <si>
    <t>Peļņa ____%</t>
  </si>
  <si>
    <t>Kopsavilkuma tāmes  Nr.</t>
  </si>
  <si>
    <r>
      <rPr>
        <b/>
        <sz val="11"/>
        <rFont val="Arial"/>
        <family val="2"/>
      </rPr>
      <t xml:space="preserve">Būves adrese: </t>
    </r>
    <r>
      <rPr>
        <sz val="11"/>
        <rFont val="Arial"/>
        <family val="2"/>
      </rPr>
      <t>Olaines novads, Olaines pagasts, Stūnīšu ciems.</t>
    </r>
  </si>
  <si>
    <r>
      <rPr>
        <b/>
        <sz val="11"/>
        <rFont val="Calibri"/>
        <family val="2"/>
      </rPr>
      <t>D8 pielikums:</t>
    </r>
    <r>
      <rPr>
        <sz val="11"/>
        <rFont val="Calibri"/>
        <family val="2"/>
      </rPr>
      <t xml:space="preserve"> Finanšu piedāvājuma veidne-</t>
    </r>
    <r>
      <rPr>
        <b/>
        <sz val="11"/>
        <rFont val="Calibri"/>
        <family val="2"/>
      </rPr>
      <t xml:space="preserve"> Darbu </t>
    </r>
    <r>
      <rPr>
        <b/>
        <sz val="11"/>
        <rFont val="Arial"/>
        <family val="2"/>
      </rPr>
      <t>apjomu saraksta tabulas  (tāmes)</t>
    </r>
    <r>
      <rPr>
        <sz val="11"/>
        <rFont val="Calibri"/>
        <family val="2"/>
      </rPr>
      <t xml:space="preserve"> – </t>
    </r>
    <r>
      <rPr>
        <sz val="11"/>
        <color indexed="10"/>
        <rFont val="Calibri"/>
        <family val="2"/>
      </rPr>
      <t xml:space="preserve">Aizpilda pretendents </t>
    </r>
  </si>
  <si>
    <r>
      <rPr>
        <b/>
        <sz val="11"/>
        <rFont val="Calibri"/>
        <family val="2"/>
      </rPr>
      <t>D8 pielikums:</t>
    </r>
    <r>
      <rPr>
        <sz val="11"/>
        <rFont val="Calibri"/>
        <family val="2"/>
      </rPr>
      <t xml:space="preserve"> Finanšu piedāvājuma veidne- </t>
    </r>
    <r>
      <rPr>
        <b/>
        <sz val="11"/>
        <rFont val="Calibri"/>
        <family val="2"/>
      </rPr>
      <t xml:space="preserve">Darbu </t>
    </r>
    <r>
      <rPr>
        <b/>
        <sz val="11"/>
        <rFont val="Arial"/>
        <family val="2"/>
      </rPr>
      <t>apjomu saraksta tabulas  (tāmes)</t>
    </r>
    <r>
      <rPr>
        <sz val="11"/>
        <rFont val="Calibri"/>
        <family val="2"/>
      </rPr>
      <t xml:space="preserve"> – </t>
    </r>
    <r>
      <rPr>
        <sz val="11"/>
        <color indexed="10"/>
        <rFont val="Calibri"/>
        <family val="2"/>
      </rPr>
      <t xml:space="preserve">Aizpilda pretendents </t>
    </r>
  </si>
  <si>
    <t>Esošā ārtēziskā  urbumu tamponāža (dziļumā līdz 80 m)</t>
  </si>
  <si>
    <t xml:space="preserve">Atļauju saņemšana artēzisko ubumu tamponāžas darbiem </t>
  </si>
  <si>
    <t>Esošā ārtēziskā  urbuma tamponāža (dziļumā līdz 130 m)</t>
  </si>
  <si>
    <t xml:space="preserve">Aku tamponāžas darbu izpilddokumentācijas sagatavošana </t>
  </si>
  <si>
    <t>Grāvja šķērsošana (nepieciešamības gadījumā-aiszsprosta izbūve)</t>
  </si>
  <si>
    <r>
      <rPr>
        <b/>
        <sz val="11"/>
        <rFont val="Arial"/>
        <family val="2"/>
      </rPr>
      <t xml:space="preserve">Būves adrese: </t>
    </r>
    <r>
      <rPr>
        <sz val="11"/>
        <rFont val="Arial"/>
        <family val="2"/>
      </rPr>
      <t>Olaines novads, Olaines pagasts,Stūnīšu ciems.</t>
    </r>
  </si>
  <si>
    <t>Dzelzsbetona skataka komplektā ar dzelzsbetona pārsedzi, 40tn ķeta lūku un vāku, DN1000 mm, H=1,0-1,5m (akas paredzēt no saliekamajiem dzelzsbetona grodiem atbilstoši LVS EN 1917 ar iestrādātiem gumijas blīvgredzeniem. Blīvējums atbilstoši LVS EN681). Montāžas darbi</t>
  </si>
  <si>
    <r>
      <t xml:space="preserve">D8 pielikums: Finanšu piedāvājuma veidne- Darbu </t>
    </r>
    <r>
      <rPr>
        <b/>
        <sz val="11"/>
        <rFont val="Arial"/>
        <family val="2"/>
      </rPr>
      <t>apjomu saraksta tabulas  (tāmes)</t>
    </r>
    <r>
      <rPr>
        <b/>
        <sz val="11"/>
        <rFont val="Calibri"/>
        <family val="2"/>
      </rPr>
      <t xml:space="preserve"> – </t>
    </r>
    <r>
      <rPr>
        <b/>
        <sz val="11"/>
        <color indexed="10"/>
        <rFont val="Calibri"/>
        <family val="2"/>
      </rPr>
      <t xml:space="preserve">Aizpilda pretendents </t>
    </r>
  </si>
  <si>
    <r>
      <t xml:space="preserve">Horizontālās lietus notekas </t>
    </r>
    <r>
      <rPr>
        <sz val="10"/>
        <rFont val="Calibri"/>
        <family val="2"/>
      </rPr>
      <t>Ø</t>
    </r>
    <r>
      <rPr>
        <sz val="10"/>
        <rFont val="Arial"/>
        <family val="2"/>
      </rPr>
      <t>100 ar stiprinājumiem</t>
    </r>
  </si>
  <si>
    <r>
      <t xml:space="preserve">Vertikālās lietus notekas </t>
    </r>
    <r>
      <rPr>
        <sz val="10"/>
        <rFont val="Calibri"/>
        <family val="2"/>
      </rPr>
      <t>Ø</t>
    </r>
    <r>
      <rPr>
        <sz val="10"/>
        <rFont val="Arial"/>
        <family val="2"/>
      </rPr>
      <t>80 ar stiprinājumiem</t>
    </r>
  </si>
  <si>
    <t>Nozarkārbas</t>
  </si>
  <si>
    <t>Precizēts 05.02.2015.</t>
  </si>
  <si>
    <t>Ūdens mērītāja aka ar ūdens skaitītāju composite Wehre (no 105mm  līdz 190 mm,  DN20,  R≥160),  montāža</t>
  </si>
  <si>
    <t>Ūdens mērītāja aka ar 2 ūdens skaitītājiem composite Wehre (no 105mm  līdz 190 mm,  DN20,  R≥160) , montāža</t>
  </si>
  <si>
    <t>Ūdens mērītāja aka ar ūdens skaitītāju composite Wehre (no 105mm  līdz 190 mm,  DN20,  R≥160) , montāža</t>
  </si>
  <si>
    <t>Precizēts 05.02.15.</t>
  </si>
  <si>
    <t>Precizēts 23.02.2015.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</si>
</sst>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_ ;\-0.00\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0"/>
      <color indexed="8"/>
      <name val="MS Sans Serif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2" fontId="0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2" fontId="0" fillId="0" borderId="10" xfId="0" applyNumberFormat="1" applyFont="1" applyBorder="1" applyAlignment="1">
      <alignment vertical="top"/>
    </xf>
    <xf numFmtId="2" fontId="0" fillId="0" borderId="0" xfId="0" applyNumberFormat="1" applyFont="1" applyAlignment="1">
      <alignment horizontal="right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2" fontId="0" fillId="0" borderId="18" xfId="0" applyNumberFormat="1" applyFont="1" applyBorder="1" applyAlignment="1">
      <alignment vertical="top"/>
    </xf>
    <xf numFmtId="2" fontId="0" fillId="0" borderId="19" xfId="0" applyNumberFormat="1" applyFont="1" applyBorder="1" applyAlignment="1">
      <alignment vertical="top"/>
    </xf>
    <xf numFmtId="2" fontId="0" fillId="0" borderId="20" xfId="0" applyNumberFormat="1" applyFont="1" applyBorder="1" applyAlignment="1">
      <alignment vertical="top"/>
    </xf>
    <xf numFmtId="2" fontId="0" fillId="0" borderId="15" xfId="0" applyNumberFormat="1" applyFon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/>
    </xf>
    <xf numFmtId="2" fontId="0" fillId="0" borderId="23" xfId="0" applyNumberFormat="1" applyFont="1" applyBorder="1" applyAlignment="1">
      <alignment vertical="top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22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2" fontId="4" fillId="0" borderId="14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17" xfId="0" applyNumberFormat="1" applyFont="1" applyBorder="1" applyAlignment="1">
      <alignment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/>
    </xf>
    <xf numFmtId="0" fontId="5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23" xfId="0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right" vertical="top" wrapText="1"/>
    </xf>
    <xf numFmtId="4" fontId="0" fillId="0" borderId="0" xfId="0" applyNumberFormat="1" applyFont="1" applyAlignment="1">
      <alignment/>
    </xf>
    <xf numFmtId="4" fontId="0" fillId="0" borderId="17" xfId="0" applyNumberFormat="1" applyFont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vertical="top"/>
    </xf>
    <xf numFmtId="4" fontId="0" fillId="0" borderId="15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2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4" fontId="4" fillId="0" borderId="25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4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5" xfId="55" applyFont="1" applyFill="1" applyBorder="1" applyAlignment="1">
      <alignment horizontal="left" vertical="center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2" fontId="0" fillId="0" borderId="19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2" fontId="0" fillId="0" borderId="23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164" fontId="0" fillId="0" borderId="14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58" fillId="0" borderId="0" xfId="0" applyFont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1" fontId="0" fillId="0" borderId="10" xfId="47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0" fontId="4" fillId="0" borderId="29" xfId="0" applyFont="1" applyBorder="1" applyAlignment="1">
      <alignment horizontal="right" vertical="top" wrapText="1"/>
    </xf>
    <xf numFmtId="0" fontId="4" fillId="0" borderId="30" xfId="0" applyFont="1" applyBorder="1" applyAlignment="1">
      <alignment vertical="top" wrapText="1"/>
    </xf>
    <xf numFmtId="2" fontId="4" fillId="0" borderId="22" xfId="0" applyNumberFormat="1" applyFont="1" applyBorder="1" applyAlignment="1">
      <alignment horizontal="center" vertical="top"/>
    </xf>
    <xf numFmtId="2" fontId="0" fillId="0" borderId="2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2" fontId="0" fillId="0" borderId="26" xfId="0" applyNumberFormat="1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5" fillId="0" borderId="1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/>
    </xf>
    <xf numFmtId="0" fontId="18" fillId="34" borderId="15" xfId="56" applyFont="1" applyFill="1" applyBorder="1" applyAlignment="1">
      <alignment wrapText="1"/>
      <protection/>
    </xf>
    <xf numFmtId="0" fontId="0" fillId="0" borderId="26" xfId="0" applyFont="1" applyFill="1" applyBorder="1" applyAlignment="1">
      <alignment horizontal="center" vertical="center" wrapText="1"/>
    </xf>
    <xf numFmtId="2" fontId="0" fillId="0" borderId="26" xfId="0" applyNumberFormat="1" applyFont="1" applyBorder="1" applyAlignment="1">
      <alignment vertical="center"/>
    </xf>
    <xf numFmtId="49" fontId="0" fillId="34" borderId="15" xfId="56" applyNumberFormat="1" applyFont="1" applyFill="1" applyBorder="1" applyAlignment="1">
      <alignment horizontal="left" vertical="center" wrapText="1"/>
      <protection/>
    </xf>
    <xf numFmtId="49" fontId="0" fillId="34" borderId="15" xfId="56" applyNumberFormat="1" applyFont="1" applyFill="1" applyBorder="1" applyAlignment="1">
      <alignment horizontal="center" vertical="center"/>
      <protection/>
    </xf>
    <xf numFmtId="0" fontId="0" fillId="34" borderId="15" xfId="0" applyFill="1" applyBorder="1" applyAlignment="1">
      <alignment horizontal="center" vertical="center" wrapText="1"/>
    </xf>
    <xf numFmtId="0" fontId="12" fillId="34" borderId="15" xfId="56" applyFont="1" applyFill="1" applyBorder="1" applyAlignment="1">
      <alignment wrapText="1"/>
      <protection/>
    </xf>
    <xf numFmtId="49" fontId="0" fillId="34" borderId="15" xfId="56" applyNumberFormat="1" applyFont="1" applyFill="1" applyBorder="1" applyAlignment="1">
      <alignment horizontal="left" vertical="center" wrapText="1"/>
      <protection/>
    </xf>
    <xf numFmtId="0" fontId="0" fillId="34" borderId="15" xfId="0" applyFont="1" applyFill="1" applyBorder="1" applyAlignment="1">
      <alignment horizontal="left" wrapText="1"/>
    </xf>
    <xf numFmtId="0" fontId="12" fillId="34" borderId="15" xfId="56" applyFont="1" applyFill="1" applyBorder="1" applyAlignment="1">
      <alignment horizontal="center"/>
      <protection/>
    </xf>
    <xf numFmtId="2" fontId="0" fillId="34" borderId="15" xfId="56" applyNumberFormat="1" applyFont="1" applyFill="1" applyBorder="1" applyAlignment="1">
      <alignment vertical="center" wrapText="1"/>
      <protection/>
    </xf>
    <xf numFmtId="2" fontId="19" fillId="34" borderId="15" xfId="56" applyNumberFormat="1" applyFont="1" applyFill="1" applyBorder="1" applyAlignment="1">
      <alignment horizontal="center" vertical="center"/>
      <protection/>
    </xf>
    <xf numFmtId="1" fontId="19" fillId="34" borderId="15" xfId="56" applyNumberFormat="1" applyFont="1" applyFill="1" applyBorder="1" applyAlignment="1">
      <alignment horizontal="center" vertical="center"/>
      <protection/>
    </xf>
    <xf numFmtId="49" fontId="12" fillId="34" borderId="15" xfId="56" applyNumberFormat="1" applyFont="1" applyFill="1" applyBorder="1" applyAlignment="1">
      <alignment horizontal="center"/>
      <protection/>
    </xf>
    <xf numFmtId="164" fontId="0" fillId="0" borderId="23" xfId="0" applyNumberFormat="1" applyFont="1" applyBorder="1" applyAlignment="1">
      <alignment horizontal="right" vertical="center"/>
    </xf>
    <xf numFmtId="164" fontId="0" fillId="0" borderId="23" xfId="0" applyNumberFormat="1" applyFont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1" fontId="0" fillId="34" borderId="15" xfId="56" applyNumberFormat="1" applyFont="1" applyFill="1" applyBorder="1" applyAlignment="1">
      <alignment horizontal="center" vertical="center"/>
      <protection/>
    </xf>
    <xf numFmtId="0" fontId="12" fillId="0" borderId="15" xfId="56" applyFont="1" applyBorder="1" applyAlignment="1">
      <alignment wrapText="1"/>
      <protection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/>
    </xf>
    <xf numFmtId="2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/>
    </xf>
    <xf numFmtId="165" fontId="0" fillId="0" borderId="15" xfId="42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165" fontId="0" fillId="0" borderId="15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165" fontId="4" fillId="0" borderId="15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/>
    </xf>
    <xf numFmtId="0" fontId="0" fillId="33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16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23" xfId="0" applyNumberFormat="1" applyFont="1" applyBorder="1" applyAlignment="1">
      <alignment vertical="center"/>
    </xf>
    <xf numFmtId="4" fontId="0" fillId="0" borderId="0" xfId="0" applyNumberFormat="1" applyFont="1" applyFill="1" applyAlignment="1">
      <alignment vertical="top"/>
    </xf>
    <xf numFmtId="0" fontId="0" fillId="0" borderId="12" xfId="0" applyFont="1" applyBorder="1" applyAlignment="1">
      <alignment horizontal="center" vertical="top"/>
    </xf>
    <xf numFmtId="0" fontId="0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2" fontId="0" fillId="0" borderId="31" xfId="0" applyNumberFormat="1" applyFont="1" applyBorder="1" applyAlignment="1">
      <alignment vertical="top"/>
    </xf>
    <xf numFmtId="2" fontId="0" fillId="0" borderId="11" xfId="0" applyNumberFormat="1" applyFont="1" applyBorder="1" applyAlignment="1">
      <alignment vertical="top"/>
    </xf>
    <xf numFmtId="0" fontId="4" fillId="0" borderId="14" xfId="0" applyFont="1" applyBorder="1" applyAlignment="1">
      <alignment horizontal="right" vertical="top" wrapText="1"/>
    </xf>
    <xf numFmtId="4" fontId="0" fillId="0" borderId="29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0" fillId="0" borderId="19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/>
    </xf>
    <xf numFmtId="0" fontId="58" fillId="0" borderId="0" xfId="0" applyFont="1" applyAlignment="1">
      <alignment/>
    </xf>
    <xf numFmtId="0" fontId="58" fillId="0" borderId="15" xfId="0" applyFont="1" applyFill="1" applyBorder="1" applyAlignment="1">
      <alignment horizontal="left" vertical="center" wrapText="1"/>
    </xf>
    <xf numFmtId="0" fontId="58" fillId="0" borderId="24" xfId="0" applyFont="1" applyFill="1" applyBorder="1" applyAlignment="1">
      <alignment horizontal="left" vertical="center" wrapText="1"/>
    </xf>
    <xf numFmtId="2" fontId="58" fillId="0" borderId="0" xfId="0" applyNumberFormat="1" applyFont="1" applyAlignment="1">
      <alignment vertical="top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29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top" wrapText="1"/>
    </xf>
    <xf numFmtId="2" fontId="0" fillId="0" borderId="11" xfId="0" applyNumberFormat="1" applyFont="1" applyBorder="1" applyAlignment="1">
      <alignment horizontal="center" vertical="center" textRotation="90" wrapText="1"/>
    </xf>
    <xf numFmtId="2" fontId="0" fillId="0" borderId="29" xfId="0" applyNumberFormat="1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29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vertical="top"/>
    </xf>
    <xf numFmtId="4" fontId="58" fillId="0" borderId="19" xfId="0" applyNumberFormat="1" applyFont="1" applyBorder="1" applyAlignment="1">
      <alignment horizontal="right" vertical="center"/>
    </xf>
    <xf numFmtId="4" fontId="58" fillId="0" borderId="15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S_spec_vent_17.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2" sqref="G2:H2"/>
    </sheetView>
  </sheetViews>
  <sheetFormatPr defaultColWidth="9.140625" defaultRowHeight="12.75"/>
  <cols>
    <col min="1" max="1" width="4.140625" style="3" customWidth="1"/>
    <col min="2" max="2" width="14.8515625" style="3" customWidth="1"/>
    <col min="3" max="3" width="61.140625" style="1" customWidth="1"/>
    <col min="4" max="4" width="18.00390625" style="2" customWidth="1"/>
    <col min="5" max="16384" width="9.140625" style="6" customWidth="1"/>
  </cols>
  <sheetData>
    <row r="1" spans="1:5" ht="34.5" customHeight="1">
      <c r="A1" s="350" t="s">
        <v>817</v>
      </c>
      <c r="B1" s="350"/>
      <c r="C1" s="350"/>
      <c r="D1" s="350"/>
      <c r="E1" s="346" t="s">
        <v>876</v>
      </c>
    </row>
    <row r="2" spans="1:4" ht="48.75" customHeight="1">
      <c r="A2" s="351" t="s">
        <v>818</v>
      </c>
      <c r="B2" s="351"/>
      <c r="C2" s="351"/>
      <c r="D2" s="351"/>
    </row>
    <row r="3" spans="1:4" ht="14.25">
      <c r="A3" s="339"/>
      <c r="B3" s="339"/>
      <c r="C3" s="340"/>
      <c r="D3" s="341"/>
    </row>
    <row r="4" spans="1:4" ht="15">
      <c r="A4" s="352" t="s">
        <v>50</v>
      </c>
      <c r="B4" s="352"/>
      <c r="C4" s="352"/>
      <c r="D4" s="352"/>
    </row>
    <row r="5" spans="1:4" ht="14.25">
      <c r="A5" s="339"/>
      <c r="B5" s="339"/>
      <c r="C5" s="342"/>
      <c r="D5" s="341"/>
    </row>
    <row r="6" spans="1:7" ht="34.5" customHeight="1">
      <c r="A6" s="361" t="s">
        <v>813</v>
      </c>
      <c r="B6" s="361"/>
      <c r="C6" s="361"/>
      <c r="D6" s="361"/>
      <c r="E6" s="361"/>
      <c r="F6" s="361"/>
      <c r="G6" s="361"/>
    </row>
    <row r="7" spans="1:4" ht="15">
      <c r="A7" s="338" t="s">
        <v>862</v>
      </c>
      <c r="B7" s="10"/>
      <c r="C7" s="66"/>
      <c r="D7" s="341"/>
    </row>
    <row r="8" spans="1:4" ht="15">
      <c r="A8" s="338" t="s">
        <v>815</v>
      </c>
      <c r="B8" s="10"/>
      <c r="C8" s="66"/>
      <c r="D8" s="341"/>
    </row>
    <row r="9" spans="1:4" ht="15">
      <c r="A9" s="338" t="s">
        <v>816</v>
      </c>
      <c r="B9" s="10"/>
      <c r="C9" s="66"/>
      <c r="D9" s="341"/>
    </row>
    <row r="11" spans="1:5" ht="20.25" customHeight="1">
      <c r="A11" s="353" t="s">
        <v>1</v>
      </c>
      <c r="B11" s="359" t="s">
        <v>861</v>
      </c>
      <c r="C11" s="357" t="s">
        <v>15</v>
      </c>
      <c r="D11" s="355" t="s">
        <v>21</v>
      </c>
      <c r="E11" s="9"/>
    </row>
    <row r="12" spans="1:4" ht="56.25" customHeight="1">
      <c r="A12" s="354"/>
      <c r="B12" s="360"/>
      <c r="C12" s="358"/>
      <c r="D12" s="356"/>
    </row>
    <row r="13" spans="1:4" ht="12.75">
      <c r="A13" s="11"/>
      <c r="B13" s="11"/>
      <c r="C13" s="12"/>
      <c r="D13" s="13"/>
    </row>
    <row r="14" spans="1:8" ht="12.75">
      <c r="A14" s="16">
        <v>1</v>
      </c>
      <c r="B14" s="18">
        <v>1</v>
      </c>
      <c r="C14" s="336" t="s">
        <v>32</v>
      </c>
      <c r="D14" s="83">
        <f>'KOPS.Nr.1._UKT'!D30</f>
        <v>0</v>
      </c>
      <c r="E14" s="75"/>
      <c r="F14" s="75"/>
      <c r="G14" s="75"/>
      <c r="H14" s="75"/>
    </row>
    <row r="15" spans="1:8" ht="12.75">
      <c r="A15" s="20">
        <v>2</v>
      </c>
      <c r="B15" s="21">
        <v>2</v>
      </c>
      <c r="C15" s="337" t="s">
        <v>812</v>
      </c>
      <c r="D15" s="84">
        <f>'KOPS.Nr.2._NAI'!D26</f>
        <v>0</v>
      </c>
      <c r="E15" s="75"/>
      <c r="F15" s="75"/>
      <c r="G15" s="75"/>
      <c r="H15" s="75"/>
    </row>
    <row r="16" spans="1:8" s="93" customFormat="1" ht="12.75">
      <c r="A16" s="94"/>
      <c r="B16" s="94"/>
      <c r="C16" s="88" t="s">
        <v>12</v>
      </c>
      <c r="D16" s="95">
        <f>SUM(D14:D15)</f>
        <v>0</v>
      </c>
      <c r="E16" s="92"/>
      <c r="F16" s="92"/>
      <c r="G16" s="92"/>
      <c r="H16" s="92"/>
    </row>
    <row r="17" spans="1:4" ht="12.75">
      <c r="A17" s="54"/>
      <c r="B17" s="54"/>
      <c r="C17" s="67"/>
      <c r="D17" s="68"/>
    </row>
    <row r="18" spans="3:8" ht="12.75">
      <c r="C18" s="52" t="s">
        <v>16</v>
      </c>
      <c r="E18" s="3"/>
      <c r="F18" s="53"/>
      <c r="G18" s="4"/>
      <c r="H18" s="5"/>
    </row>
    <row r="19" spans="5:8" ht="12.75">
      <c r="E19" s="3"/>
      <c r="F19" s="53"/>
      <c r="G19" s="4"/>
      <c r="H19" s="5"/>
    </row>
    <row r="20" spans="3:8" ht="12.75">
      <c r="C20" s="52" t="s">
        <v>17</v>
      </c>
      <c r="E20" s="3"/>
      <c r="F20" s="53"/>
      <c r="G20" s="4"/>
      <c r="H20" s="5"/>
    </row>
    <row r="21" ht="12.75">
      <c r="B21" s="53"/>
    </row>
    <row r="22" ht="12.75">
      <c r="B22" s="53"/>
    </row>
    <row r="23" ht="12.75">
      <c r="B23" s="53"/>
    </row>
  </sheetData>
  <sheetProtection/>
  <mergeCells count="8">
    <mergeCell ref="A1:D1"/>
    <mergeCell ref="A2:D2"/>
    <mergeCell ref="A4:D4"/>
    <mergeCell ref="A11:A12"/>
    <mergeCell ref="D11:D12"/>
    <mergeCell ref="C11:C12"/>
    <mergeCell ref="B11:B12"/>
    <mergeCell ref="A6:G6"/>
  </mergeCells>
  <printOptions/>
  <pageMargins left="0.7480314960629921" right="0.7480314960629921" top="1.7322834645669292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7109375" style="3" customWidth="1"/>
    <col min="2" max="2" width="35.140625" style="1" customWidth="1"/>
    <col min="3" max="3" width="7.7109375" style="2" customWidth="1"/>
    <col min="4" max="4" width="7.140625" style="3" customWidth="1"/>
    <col min="5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5" ht="14.25">
      <c r="A10" s="375" t="s">
        <v>1</v>
      </c>
      <c r="B10" s="376" t="s">
        <v>2</v>
      </c>
      <c r="C10" s="377" t="s">
        <v>3</v>
      </c>
      <c r="D10" s="375" t="s">
        <v>4</v>
      </c>
      <c r="E10" s="374" t="s">
        <v>5</v>
      </c>
      <c r="F10" s="374"/>
      <c r="G10" s="374"/>
      <c r="H10" s="374"/>
      <c r="I10" s="374"/>
      <c r="J10" s="374"/>
      <c r="K10" s="374" t="s">
        <v>8</v>
      </c>
      <c r="L10" s="374"/>
      <c r="M10" s="374"/>
      <c r="N10" s="374"/>
      <c r="O10" s="374"/>
    </row>
    <row r="11" spans="1:15" ht="79.5">
      <c r="A11" s="375"/>
      <c r="B11" s="376"/>
      <c r="C11" s="377"/>
      <c r="D11" s="37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8"/>
      <c r="B12" s="179"/>
      <c r="C12" s="180"/>
      <c r="D12" s="178"/>
      <c r="E12" s="178"/>
      <c r="F12" s="181"/>
      <c r="G12" s="14"/>
      <c r="H12" s="14"/>
      <c r="I12" s="14"/>
      <c r="J12" s="14"/>
      <c r="K12" s="14"/>
      <c r="L12" s="14"/>
      <c r="M12" s="14"/>
      <c r="N12" s="14"/>
      <c r="O12" s="182"/>
    </row>
    <row r="13" spans="1:15" s="72" customFormat="1" ht="12.75">
      <c r="A13" s="183">
        <v>1</v>
      </c>
      <c r="B13" s="184" t="s">
        <v>487</v>
      </c>
      <c r="C13" s="185"/>
      <c r="D13" s="185"/>
      <c r="E13" s="186"/>
      <c r="F13" s="187"/>
      <c r="G13" s="187"/>
      <c r="H13" s="188"/>
      <c r="I13" s="187"/>
      <c r="J13" s="187"/>
      <c r="K13" s="187"/>
      <c r="L13" s="187"/>
      <c r="M13" s="187"/>
      <c r="N13" s="187"/>
      <c r="O13" s="187"/>
    </row>
    <row r="14" spans="1:15" s="72" customFormat="1" ht="12.75">
      <c r="A14" s="189"/>
      <c r="B14" s="190" t="s">
        <v>488</v>
      </c>
      <c r="C14" s="191"/>
      <c r="D14" s="192"/>
      <c r="E14" s="193"/>
      <c r="F14" s="188"/>
      <c r="G14" s="188"/>
      <c r="H14" s="188"/>
      <c r="I14" s="188"/>
      <c r="J14" s="188"/>
      <c r="K14" s="188"/>
      <c r="L14" s="188"/>
      <c r="M14" s="188"/>
      <c r="N14" s="188"/>
      <c r="O14" s="188"/>
    </row>
    <row r="15" spans="1:15" s="104" customFormat="1" ht="25.5">
      <c r="A15" s="194" t="s">
        <v>489</v>
      </c>
      <c r="B15" s="195" t="s">
        <v>490</v>
      </c>
      <c r="C15" s="196" t="s">
        <v>170</v>
      </c>
      <c r="D15" s="196">
        <v>1</v>
      </c>
      <c r="E15" s="197"/>
      <c r="F15" s="188"/>
      <c r="G15" s="187">
        <f>E15*F15</f>
        <v>0</v>
      </c>
      <c r="H15" s="198"/>
      <c r="I15" s="187"/>
      <c r="J15" s="188">
        <f>SUM(G15:I15)</f>
        <v>0</v>
      </c>
      <c r="K15" s="188">
        <f aca="true" t="shared" si="0" ref="K15:K33">D15*E15</f>
        <v>0</v>
      </c>
      <c r="L15" s="188">
        <f>D15*G15</f>
        <v>0</v>
      </c>
      <c r="M15" s="188">
        <f>D15*H15</f>
        <v>0</v>
      </c>
      <c r="N15" s="188">
        <f>D15*I15</f>
        <v>0</v>
      </c>
      <c r="O15" s="188">
        <f aca="true" t="shared" si="1" ref="O15:O34">SUM(L15:N15)</f>
        <v>0</v>
      </c>
    </row>
    <row r="16" spans="1:15" s="104" customFormat="1" ht="25.5">
      <c r="A16" s="194" t="s">
        <v>491</v>
      </c>
      <c r="B16" s="195" t="s">
        <v>492</v>
      </c>
      <c r="C16" s="196" t="s">
        <v>53</v>
      </c>
      <c r="D16" s="196">
        <v>8</v>
      </c>
      <c r="E16" s="197"/>
      <c r="F16" s="188"/>
      <c r="G16" s="187">
        <f>E16*F16</f>
        <v>0</v>
      </c>
      <c r="H16" s="198"/>
      <c r="I16" s="187"/>
      <c r="J16" s="188">
        <f aca="true" t="shared" si="2" ref="J16:J32">SUM(G16:I16)</f>
        <v>0</v>
      </c>
      <c r="K16" s="188">
        <f>D16*E16</f>
        <v>0</v>
      </c>
      <c r="L16" s="188">
        <f>D16*G16</f>
        <v>0</v>
      </c>
      <c r="M16" s="188">
        <f aca="true" t="shared" si="3" ref="M16:N42">D16*H16</f>
        <v>0</v>
      </c>
      <c r="N16" s="188">
        <f>D16*I16</f>
        <v>0</v>
      </c>
      <c r="O16" s="188">
        <f t="shared" si="1"/>
        <v>0</v>
      </c>
    </row>
    <row r="17" spans="1:15" s="104" customFormat="1" ht="12.75">
      <c r="A17" s="194" t="s">
        <v>493</v>
      </c>
      <c r="B17" s="195" t="s">
        <v>494</v>
      </c>
      <c r="C17" s="196" t="s">
        <v>495</v>
      </c>
      <c r="D17" s="196">
        <v>10</v>
      </c>
      <c r="E17" s="197"/>
      <c r="F17" s="188"/>
      <c r="G17" s="187">
        <f aca="true" t="shared" si="4" ref="G17:G34">E17*F17</f>
        <v>0</v>
      </c>
      <c r="H17" s="198"/>
      <c r="I17" s="187"/>
      <c r="J17" s="188">
        <f t="shared" si="2"/>
        <v>0</v>
      </c>
      <c r="K17" s="188">
        <f t="shared" si="0"/>
        <v>0</v>
      </c>
      <c r="L17" s="188">
        <f aca="true" t="shared" si="5" ref="L17:L33">D17*G17</f>
        <v>0</v>
      </c>
      <c r="M17" s="188">
        <f t="shared" si="3"/>
        <v>0</v>
      </c>
      <c r="N17" s="188">
        <f aca="true" t="shared" si="6" ref="N17:N29">D17*I17</f>
        <v>0</v>
      </c>
      <c r="O17" s="188">
        <f t="shared" si="1"/>
        <v>0</v>
      </c>
    </row>
    <row r="18" spans="1:15" s="104" customFormat="1" ht="25.5">
      <c r="A18" s="194" t="s">
        <v>496</v>
      </c>
      <c r="B18" s="195" t="s">
        <v>497</v>
      </c>
      <c r="C18" s="196" t="s">
        <v>53</v>
      </c>
      <c r="D18" s="196">
        <v>8</v>
      </c>
      <c r="E18" s="199"/>
      <c r="F18" s="200"/>
      <c r="G18" s="200">
        <f t="shared" si="4"/>
        <v>0</v>
      </c>
      <c r="H18" s="201"/>
      <c r="I18" s="200"/>
      <c r="J18" s="188">
        <f t="shared" si="2"/>
        <v>0</v>
      </c>
      <c r="K18" s="188">
        <f t="shared" si="0"/>
        <v>0</v>
      </c>
      <c r="L18" s="188">
        <f t="shared" si="5"/>
        <v>0</v>
      </c>
      <c r="M18" s="188">
        <f t="shared" si="3"/>
        <v>0</v>
      </c>
      <c r="N18" s="188">
        <f t="shared" si="6"/>
        <v>0</v>
      </c>
      <c r="O18" s="188">
        <f t="shared" si="1"/>
        <v>0</v>
      </c>
    </row>
    <row r="19" spans="1:15" s="104" customFormat="1" ht="25.5">
      <c r="A19" s="194" t="s">
        <v>498</v>
      </c>
      <c r="B19" s="195" t="s">
        <v>499</v>
      </c>
      <c r="C19" s="196" t="s">
        <v>170</v>
      </c>
      <c r="D19" s="196">
        <v>4</v>
      </c>
      <c r="E19" s="199"/>
      <c r="F19" s="200"/>
      <c r="G19" s="200">
        <f t="shared" si="4"/>
        <v>0</v>
      </c>
      <c r="H19" s="201"/>
      <c r="I19" s="200"/>
      <c r="J19" s="188">
        <f t="shared" si="2"/>
        <v>0</v>
      </c>
      <c r="K19" s="188">
        <f t="shared" si="0"/>
        <v>0</v>
      </c>
      <c r="L19" s="188">
        <f t="shared" si="5"/>
        <v>0</v>
      </c>
      <c r="M19" s="188">
        <f t="shared" si="3"/>
        <v>0</v>
      </c>
      <c r="N19" s="188">
        <f t="shared" si="6"/>
        <v>0</v>
      </c>
      <c r="O19" s="188">
        <f t="shared" si="1"/>
        <v>0</v>
      </c>
    </row>
    <row r="20" spans="1:15" s="104" customFormat="1" ht="25.5">
      <c r="A20" s="194" t="s">
        <v>500</v>
      </c>
      <c r="B20" s="195" t="s">
        <v>501</v>
      </c>
      <c r="C20" s="196" t="s">
        <v>170</v>
      </c>
      <c r="D20" s="196">
        <v>4</v>
      </c>
      <c r="E20" s="197"/>
      <c r="F20" s="188"/>
      <c r="G20" s="187">
        <f t="shared" si="4"/>
        <v>0</v>
      </c>
      <c r="H20" s="198"/>
      <c r="I20" s="187"/>
      <c r="J20" s="188">
        <f t="shared" si="2"/>
        <v>0</v>
      </c>
      <c r="K20" s="188">
        <f t="shared" si="0"/>
        <v>0</v>
      </c>
      <c r="L20" s="188">
        <f t="shared" si="5"/>
        <v>0</v>
      </c>
      <c r="M20" s="188">
        <f t="shared" si="3"/>
        <v>0</v>
      </c>
      <c r="N20" s="188">
        <f t="shared" si="6"/>
        <v>0</v>
      </c>
      <c r="O20" s="188">
        <f t="shared" si="1"/>
        <v>0</v>
      </c>
    </row>
    <row r="21" spans="1:15" s="104" customFormat="1" ht="25.5">
      <c r="A21" s="194" t="s">
        <v>502</v>
      </c>
      <c r="B21" s="195" t="s">
        <v>503</v>
      </c>
      <c r="C21" s="196" t="s">
        <v>170</v>
      </c>
      <c r="D21" s="196">
        <v>2</v>
      </c>
      <c r="E21" s="197"/>
      <c r="F21" s="188"/>
      <c r="G21" s="187">
        <f t="shared" si="4"/>
        <v>0</v>
      </c>
      <c r="H21" s="198"/>
      <c r="I21" s="187"/>
      <c r="J21" s="188">
        <f t="shared" si="2"/>
        <v>0</v>
      </c>
      <c r="K21" s="188">
        <f t="shared" si="0"/>
        <v>0</v>
      </c>
      <c r="L21" s="188">
        <f t="shared" si="5"/>
        <v>0</v>
      </c>
      <c r="M21" s="188">
        <f t="shared" si="3"/>
        <v>0</v>
      </c>
      <c r="N21" s="188">
        <f t="shared" si="6"/>
        <v>0</v>
      </c>
      <c r="O21" s="188">
        <f t="shared" si="1"/>
        <v>0</v>
      </c>
    </row>
    <row r="22" spans="1:15" s="104" customFormat="1" ht="25.5">
      <c r="A22" s="194" t="s">
        <v>504</v>
      </c>
      <c r="B22" s="195" t="s">
        <v>505</v>
      </c>
      <c r="C22" s="196" t="s">
        <v>170</v>
      </c>
      <c r="D22" s="196">
        <v>1</v>
      </c>
      <c r="E22" s="197"/>
      <c r="F22" s="188"/>
      <c r="G22" s="187">
        <f t="shared" si="4"/>
        <v>0</v>
      </c>
      <c r="H22" s="198"/>
      <c r="I22" s="187"/>
      <c r="J22" s="188">
        <f t="shared" si="2"/>
        <v>0</v>
      </c>
      <c r="K22" s="188">
        <f t="shared" si="0"/>
        <v>0</v>
      </c>
      <c r="L22" s="188">
        <f t="shared" si="5"/>
        <v>0</v>
      </c>
      <c r="M22" s="188">
        <f t="shared" si="3"/>
        <v>0</v>
      </c>
      <c r="N22" s="188">
        <f t="shared" si="6"/>
        <v>0</v>
      </c>
      <c r="O22" s="188">
        <f t="shared" si="1"/>
        <v>0</v>
      </c>
    </row>
    <row r="23" spans="1:15" s="104" customFormat="1" ht="25.5">
      <c r="A23" s="194" t="s">
        <v>506</v>
      </c>
      <c r="B23" s="195" t="s">
        <v>507</v>
      </c>
      <c r="C23" s="196" t="s">
        <v>170</v>
      </c>
      <c r="D23" s="196">
        <v>1</v>
      </c>
      <c r="E23" s="197"/>
      <c r="F23" s="188"/>
      <c r="G23" s="187">
        <f t="shared" si="4"/>
        <v>0</v>
      </c>
      <c r="H23" s="198"/>
      <c r="I23" s="187"/>
      <c r="J23" s="188">
        <f t="shared" si="2"/>
        <v>0</v>
      </c>
      <c r="K23" s="188">
        <f t="shared" si="0"/>
        <v>0</v>
      </c>
      <c r="L23" s="188">
        <f t="shared" si="5"/>
        <v>0</v>
      </c>
      <c r="M23" s="188">
        <f t="shared" si="3"/>
        <v>0</v>
      </c>
      <c r="N23" s="188">
        <f t="shared" si="6"/>
        <v>0</v>
      </c>
      <c r="O23" s="188">
        <f t="shared" si="1"/>
        <v>0</v>
      </c>
    </row>
    <row r="24" spans="1:15" s="104" customFormat="1" ht="25.5">
      <c r="A24" s="194" t="s">
        <v>508</v>
      </c>
      <c r="B24" s="195" t="s">
        <v>509</v>
      </c>
      <c r="C24" s="196" t="s">
        <v>170</v>
      </c>
      <c r="D24" s="196">
        <v>1</v>
      </c>
      <c r="E24" s="197"/>
      <c r="F24" s="188"/>
      <c r="G24" s="202">
        <f>ROUND(E24*F24,2)</f>
        <v>0</v>
      </c>
      <c r="H24" s="198"/>
      <c r="I24" s="187"/>
      <c r="J24" s="188">
        <f t="shared" si="2"/>
        <v>0</v>
      </c>
      <c r="K24" s="188">
        <f t="shared" si="0"/>
        <v>0</v>
      </c>
      <c r="L24" s="188">
        <f t="shared" si="5"/>
        <v>0</v>
      </c>
      <c r="M24" s="188">
        <f t="shared" si="3"/>
        <v>0</v>
      </c>
      <c r="N24" s="188">
        <f t="shared" si="6"/>
        <v>0</v>
      </c>
      <c r="O24" s="188">
        <f t="shared" si="1"/>
        <v>0</v>
      </c>
    </row>
    <row r="25" spans="1:15" s="104" customFormat="1" ht="25.5">
      <c r="A25" s="194" t="s">
        <v>510</v>
      </c>
      <c r="B25" s="195" t="s">
        <v>511</v>
      </c>
      <c r="C25" s="196" t="s">
        <v>170</v>
      </c>
      <c r="D25" s="196">
        <v>1</v>
      </c>
      <c r="E25" s="197"/>
      <c r="F25" s="188"/>
      <c r="G25" s="187">
        <f t="shared" si="4"/>
        <v>0</v>
      </c>
      <c r="H25" s="198"/>
      <c r="I25" s="187"/>
      <c r="J25" s="188">
        <v>4.28</v>
      </c>
      <c r="K25" s="188">
        <f t="shared" si="0"/>
        <v>0</v>
      </c>
      <c r="L25" s="188">
        <f t="shared" si="5"/>
        <v>0</v>
      </c>
      <c r="M25" s="188">
        <f t="shared" si="3"/>
        <v>0</v>
      </c>
      <c r="N25" s="188">
        <f t="shared" si="6"/>
        <v>0</v>
      </c>
      <c r="O25" s="188">
        <f t="shared" si="1"/>
        <v>0</v>
      </c>
    </row>
    <row r="26" spans="1:15" s="104" customFormat="1" ht="12.75">
      <c r="A26" s="194" t="s">
        <v>512</v>
      </c>
      <c r="B26" s="195" t="s">
        <v>513</v>
      </c>
      <c r="C26" s="196" t="s">
        <v>514</v>
      </c>
      <c r="D26" s="196">
        <v>60</v>
      </c>
      <c r="E26" s="197"/>
      <c r="F26" s="188"/>
      <c r="G26" s="187">
        <f t="shared" si="4"/>
        <v>0</v>
      </c>
      <c r="H26" s="198"/>
      <c r="I26" s="187"/>
      <c r="J26" s="188">
        <f t="shared" si="2"/>
        <v>0</v>
      </c>
      <c r="K26" s="188">
        <f t="shared" si="0"/>
        <v>0</v>
      </c>
      <c r="L26" s="188">
        <f t="shared" si="5"/>
        <v>0</v>
      </c>
      <c r="M26" s="188">
        <f t="shared" si="3"/>
        <v>0</v>
      </c>
      <c r="N26" s="188">
        <f>D26*I26</f>
        <v>0</v>
      </c>
      <c r="O26" s="188">
        <f t="shared" si="1"/>
        <v>0</v>
      </c>
    </row>
    <row r="27" spans="1:15" s="104" customFormat="1" ht="25.5">
      <c r="A27" s="194" t="s">
        <v>515</v>
      </c>
      <c r="B27" s="195" t="s">
        <v>516</v>
      </c>
      <c r="C27" s="196" t="s">
        <v>517</v>
      </c>
      <c r="D27" s="196">
        <v>30</v>
      </c>
      <c r="E27" s="197"/>
      <c r="F27" s="188"/>
      <c r="G27" s="187">
        <f t="shared" si="4"/>
        <v>0</v>
      </c>
      <c r="H27" s="198"/>
      <c r="I27" s="187"/>
      <c r="J27" s="188">
        <f t="shared" si="2"/>
        <v>0</v>
      </c>
      <c r="K27" s="188">
        <f t="shared" si="0"/>
        <v>0</v>
      </c>
      <c r="L27" s="188">
        <f t="shared" si="5"/>
        <v>0</v>
      </c>
      <c r="M27" s="188">
        <f t="shared" si="3"/>
        <v>0</v>
      </c>
      <c r="N27" s="188">
        <f t="shared" si="6"/>
        <v>0</v>
      </c>
      <c r="O27" s="188">
        <f t="shared" si="1"/>
        <v>0</v>
      </c>
    </row>
    <row r="28" spans="1:15" s="104" customFormat="1" ht="12.75">
      <c r="A28" s="194" t="s">
        <v>518</v>
      </c>
      <c r="B28" s="195" t="s">
        <v>519</v>
      </c>
      <c r="C28" s="196" t="s">
        <v>520</v>
      </c>
      <c r="D28" s="196">
        <v>12</v>
      </c>
      <c r="E28" s="197"/>
      <c r="F28" s="188"/>
      <c r="G28" s="187">
        <f t="shared" si="4"/>
        <v>0</v>
      </c>
      <c r="H28" s="198"/>
      <c r="I28" s="200"/>
      <c r="J28" s="188">
        <f t="shared" si="2"/>
        <v>0</v>
      </c>
      <c r="K28" s="188">
        <f t="shared" si="0"/>
        <v>0</v>
      </c>
      <c r="L28" s="188">
        <f t="shared" si="5"/>
        <v>0</v>
      </c>
      <c r="M28" s="188">
        <f t="shared" si="3"/>
        <v>0</v>
      </c>
      <c r="N28" s="188">
        <f t="shared" si="6"/>
        <v>0</v>
      </c>
      <c r="O28" s="188">
        <f t="shared" si="1"/>
        <v>0</v>
      </c>
    </row>
    <row r="29" spans="1:15" s="104" customFormat="1" ht="12.75">
      <c r="A29" s="194" t="s">
        <v>521</v>
      </c>
      <c r="B29" s="195" t="s">
        <v>522</v>
      </c>
      <c r="C29" s="196" t="s">
        <v>53</v>
      </c>
      <c r="D29" s="196">
        <v>8</v>
      </c>
      <c r="E29" s="197"/>
      <c r="F29" s="188"/>
      <c r="G29" s="187">
        <f t="shared" si="4"/>
        <v>0</v>
      </c>
      <c r="H29" s="198"/>
      <c r="I29" s="187"/>
      <c r="J29" s="188">
        <f t="shared" si="2"/>
        <v>0</v>
      </c>
      <c r="K29" s="188">
        <f t="shared" si="0"/>
        <v>0</v>
      </c>
      <c r="L29" s="188">
        <f t="shared" si="5"/>
        <v>0</v>
      </c>
      <c r="M29" s="188">
        <f t="shared" si="3"/>
        <v>0</v>
      </c>
      <c r="N29" s="188">
        <f t="shared" si="6"/>
        <v>0</v>
      </c>
      <c r="O29" s="188">
        <f t="shared" si="1"/>
        <v>0</v>
      </c>
    </row>
    <row r="30" spans="1:15" s="104" customFormat="1" ht="25.5">
      <c r="A30" s="194" t="s">
        <v>523</v>
      </c>
      <c r="B30" s="195" t="s">
        <v>524</v>
      </c>
      <c r="C30" s="196" t="s">
        <v>53</v>
      </c>
      <c r="D30" s="196">
        <v>8</v>
      </c>
      <c r="E30" s="197"/>
      <c r="F30" s="188"/>
      <c r="G30" s="187">
        <f t="shared" si="4"/>
        <v>0</v>
      </c>
      <c r="H30" s="198"/>
      <c r="I30" s="187"/>
      <c r="J30" s="188">
        <f t="shared" si="2"/>
        <v>0</v>
      </c>
      <c r="K30" s="188">
        <f t="shared" si="0"/>
        <v>0</v>
      </c>
      <c r="L30" s="188">
        <f t="shared" si="5"/>
        <v>0</v>
      </c>
      <c r="M30" s="188">
        <f t="shared" si="3"/>
        <v>0</v>
      </c>
      <c r="N30" s="188">
        <f t="shared" si="3"/>
        <v>0</v>
      </c>
      <c r="O30" s="188">
        <f t="shared" si="1"/>
        <v>0</v>
      </c>
    </row>
    <row r="31" spans="1:15" s="104" customFormat="1" ht="12.75">
      <c r="A31" s="194" t="s">
        <v>525</v>
      </c>
      <c r="B31" s="195" t="s">
        <v>526</v>
      </c>
      <c r="C31" s="196" t="s">
        <v>527</v>
      </c>
      <c r="D31" s="196">
        <v>1</v>
      </c>
      <c r="E31" s="197"/>
      <c r="F31" s="188"/>
      <c r="G31" s="187">
        <f>E31*F31</f>
        <v>0</v>
      </c>
      <c r="H31" s="198"/>
      <c r="I31" s="187"/>
      <c r="J31" s="188">
        <f t="shared" si="2"/>
        <v>0</v>
      </c>
      <c r="K31" s="188">
        <f t="shared" si="0"/>
        <v>0</v>
      </c>
      <c r="L31" s="188">
        <f t="shared" si="5"/>
        <v>0</v>
      </c>
      <c r="M31" s="188">
        <f t="shared" si="3"/>
        <v>0</v>
      </c>
      <c r="N31" s="188">
        <f t="shared" si="3"/>
        <v>0</v>
      </c>
      <c r="O31" s="188">
        <f t="shared" si="1"/>
        <v>0</v>
      </c>
    </row>
    <row r="32" spans="1:15" s="104" customFormat="1" ht="25.5">
      <c r="A32" s="194" t="s">
        <v>528</v>
      </c>
      <c r="B32" s="195" t="s">
        <v>529</v>
      </c>
      <c r="C32" s="196" t="s">
        <v>527</v>
      </c>
      <c r="D32" s="196">
        <v>1</v>
      </c>
      <c r="E32" s="197"/>
      <c r="F32" s="188"/>
      <c r="G32" s="187">
        <f t="shared" si="4"/>
        <v>0</v>
      </c>
      <c r="H32" s="198"/>
      <c r="I32" s="187"/>
      <c r="J32" s="188">
        <f t="shared" si="2"/>
        <v>0</v>
      </c>
      <c r="K32" s="188">
        <f t="shared" si="0"/>
        <v>0</v>
      </c>
      <c r="L32" s="188">
        <f t="shared" si="5"/>
        <v>0</v>
      </c>
      <c r="M32" s="188">
        <f t="shared" si="3"/>
        <v>0</v>
      </c>
      <c r="N32" s="188">
        <f t="shared" si="3"/>
        <v>0</v>
      </c>
      <c r="O32" s="188">
        <f t="shared" si="1"/>
        <v>0</v>
      </c>
    </row>
    <row r="33" spans="1:15" s="104" customFormat="1" ht="12.75">
      <c r="A33" s="194" t="s">
        <v>530</v>
      </c>
      <c r="B33" s="195" t="s">
        <v>531</v>
      </c>
      <c r="C33" s="196" t="s">
        <v>527</v>
      </c>
      <c r="D33" s="196">
        <v>1</v>
      </c>
      <c r="E33" s="203"/>
      <c r="F33" s="188"/>
      <c r="G33" s="187">
        <f t="shared" si="4"/>
        <v>0</v>
      </c>
      <c r="H33" s="198"/>
      <c r="I33" s="187"/>
      <c r="J33" s="188">
        <f>SUM(G33:I33)</f>
        <v>0</v>
      </c>
      <c r="K33" s="188">
        <f t="shared" si="0"/>
        <v>0</v>
      </c>
      <c r="L33" s="188">
        <f t="shared" si="5"/>
        <v>0</v>
      </c>
      <c r="M33" s="188">
        <f t="shared" si="3"/>
        <v>0</v>
      </c>
      <c r="N33" s="188">
        <f t="shared" si="3"/>
        <v>0</v>
      </c>
      <c r="O33" s="188">
        <f t="shared" si="1"/>
        <v>0</v>
      </c>
    </row>
    <row r="34" spans="1:15" s="104" customFormat="1" ht="25.5">
      <c r="A34" s="194" t="s">
        <v>532</v>
      </c>
      <c r="B34" s="195" t="s">
        <v>533</v>
      </c>
      <c r="C34" s="196" t="s">
        <v>527</v>
      </c>
      <c r="D34" s="196">
        <v>1</v>
      </c>
      <c r="E34" s="203"/>
      <c r="F34" s="188"/>
      <c r="G34" s="187">
        <f t="shared" si="4"/>
        <v>0</v>
      </c>
      <c r="H34" s="198"/>
      <c r="I34" s="187"/>
      <c r="J34" s="188">
        <f aca="true" t="shared" si="7" ref="J34:J42">SUM(G34:I34)</f>
        <v>0</v>
      </c>
      <c r="K34" s="188">
        <f>D34*E34</f>
        <v>0</v>
      </c>
      <c r="L34" s="188">
        <f>D34*G34</f>
        <v>0</v>
      </c>
      <c r="M34" s="188">
        <f t="shared" si="3"/>
        <v>0</v>
      </c>
      <c r="N34" s="188">
        <f t="shared" si="3"/>
        <v>0</v>
      </c>
      <c r="O34" s="188">
        <f t="shared" si="1"/>
        <v>0</v>
      </c>
    </row>
    <row r="35" spans="1:15" s="207" customFormat="1" ht="12.75">
      <c r="A35" s="204" t="s">
        <v>534</v>
      </c>
      <c r="B35" s="205"/>
      <c r="C35" s="206"/>
      <c r="D35" s="206"/>
      <c r="E35" s="199"/>
      <c r="F35" s="200"/>
      <c r="G35" s="200"/>
      <c r="H35" s="201"/>
      <c r="I35" s="200"/>
      <c r="J35" s="188"/>
      <c r="K35" s="188"/>
      <c r="L35" s="188"/>
      <c r="M35" s="188"/>
      <c r="N35" s="188"/>
      <c r="O35" s="188"/>
    </row>
    <row r="36" spans="1:15" s="207" customFormat="1" ht="12.75">
      <c r="A36" s="208">
        <v>1</v>
      </c>
      <c r="B36" s="195" t="s">
        <v>535</v>
      </c>
      <c r="C36" s="208" t="s">
        <v>18</v>
      </c>
      <c r="D36" s="208">
        <v>1</v>
      </c>
      <c r="E36" s="199"/>
      <c r="F36" s="200"/>
      <c r="G36" s="187">
        <f>E36*F36</f>
        <v>0</v>
      </c>
      <c r="H36" s="201"/>
      <c r="I36" s="200"/>
      <c r="J36" s="188">
        <f t="shared" si="7"/>
        <v>0</v>
      </c>
      <c r="K36" s="188">
        <f aca="true" t="shared" si="8" ref="K36:K42">D36*E36</f>
        <v>0</v>
      </c>
      <c r="L36" s="188">
        <f aca="true" t="shared" si="9" ref="L36:L42">D36*G36</f>
        <v>0</v>
      </c>
      <c r="M36" s="188">
        <f t="shared" si="3"/>
        <v>0</v>
      </c>
      <c r="N36" s="188">
        <f t="shared" si="3"/>
        <v>0</v>
      </c>
      <c r="O36" s="188">
        <f aca="true" t="shared" si="10" ref="O36:O42">SUM(L36:N36)</f>
        <v>0</v>
      </c>
    </row>
    <row r="37" spans="1:15" s="207" customFormat="1" ht="12.75">
      <c r="A37" s="208">
        <v>2</v>
      </c>
      <c r="B37" s="206" t="s">
        <v>536</v>
      </c>
      <c r="C37" s="208" t="s">
        <v>53</v>
      </c>
      <c r="D37" s="208">
        <v>12</v>
      </c>
      <c r="E37" s="199"/>
      <c r="F37" s="200"/>
      <c r="G37" s="187">
        <f aca="true" t="shared" si="11" ref="G37:G42">E37*F37</f>
        <v>0</v>
      </c>
      <c r="H37" s="201"/>
      <c r="I37" s="200"/>
      <c r="J37" s="188">
        <f t="shared" si="7"/>
        <v>0</v>
      </c>
      <c r="K37" s="188">
        <f t="shared" si="8"/>
        <v>0</v>
      </c>
      <c r="L37" s="188">
        <f t="shared" si="9"/>
        <v>0</v>
      </c>
      <c r="M37" s="188">
        <f t="shared" si="3"/>
        <v>0</v>
      </c>
      <c r="N37" s="188">
        <f t="shared" si="3"/>
        <v>0</v>
      </c>
      <c r="O37" s="188">
        <f t="shared" si="10"/>
        <v>0</v>
      </c>
    </row>
    <row r="38" spans="1:15" s="207" customFormat="1" ht="12.75">
      <c r="A38" s="208">
        <v>3</v>
      </c>
      <c r="B38" s="206" t="s">
        <v>537</v>
      </c>
      <c r="C38" s="208" t="s">
        <v>170</v>
      </c>
      <c r="D38" s="208">
        <v>2</v>
      </c>
      <c r="E38" s="199"/>
      <c r="F38" s="200"/>
      <c r="G38" s="187">
        <f t="shared" si="11"/>
        <v>0</v>
      </c>
      <c r="H38" s="201"/>
      <c r="I38" s="200"/>
      <c r="J38" s="188">
        <f t="shared" si="7"/>
        <v>0</v>
      </c>
      <c r="K38" s="188">
        <f t="shared" si="8"/>
        <v>0</v>
      </c>
      <c r="L38" s="188">
        <f t="shared" si="9"/>
        <v>0</v>
      </c>
      <c r="M38" s="188">
        <f t="shared" si="3"/>
        <v>0</v>
      </c>
      <c r="N38" s="188">
        <f t="shared" si="3"/>
        <v>0</v>
      </c>
      <c r="O38" s="188">
        <f t="shared" si="10"/>
        <v>0</v>
      </c>
    </row>
    <row r="39" spans="1:15" s="207" customFormat="1" ht="12.75">
      <c r="A39" s="208">
        <v>4</v>
      </c>
      <c r="B39" s="195" t="s">
        <v>538</v>
      </c>
      <c r="C39" s="208" t="s">
        <v>170</v>
      </c>
      <c r="D39" s="208">
        <v>4</v>
      </c>
      <c r="E39" s="199"/>
      <c r="F39" s="200"/>
      <c r="G39" s="187">
        <f t="shared" si="11"/>
        <v>0</v>
      </c>
      <c r="H39" s="201"/>
      <c r="I39" s="200"/>
      <c r="J39" s="188">
        <f t="shared" si="7"/>
        <v>0</v>
      </c>
      <c r="K39" s="188">
        <f t="shared" si="8"/>
        <v>0</v>
      </c>
      <c r="L39" s="188">
        <f t="shared" si="9"/>
        <v>0</v>
      </c>
      <c r="M39" s="188">
        <f t="shared" si="3"/>
        <v>0</v>
      </c>
      <c r="N39" s="188">
        <f t="shared" si="3"/>
        <v>0</v>
      </c>
      <c r="O39" s="188">
        <f t="shared" si="10"/>
        <v>0</v>
      </c>
    </row>
    <row r="40" spans="1:15" s="207" customFormat="1" ht="12.75">
      <c r="A40" s="208">
        <v>5</v>
      </c>
      <c r="B40" s="206" t="s">
        <v>539</v>
      </c>
      <c r="C40" s="208" t="s">
        <v>53</v>
      </c>
      <c r="D40" s="208">
        <v>3</v>
      </c>
      <c r="E40" s="199"/>
      <c r="F40" s="200"/>
      <c r="G40" s="187">
        <f t="shared" si="11"/>
        <v>0</v>
      </c>
      <c r="H40" s="201"/>
      <c r="I40" s="200"/>
      <c r="J40" s="188">
        <f t="shared" si="7"/>
        <v>0</v>
      </c>
      <c r="K40" s="188">
        <f t="shared" si="8"/>
        <v>0</v>
      </c>
      <c r="L40" s="188">
        <f t="shared" si="9"/>
        <v>0</v>
      </c>
      <c r="M40" s="188">
        <f t="shared" si="3"/>
        <v>0</v>
      </c>
      <c r="N40" s="188">
        <f t="shared" si="3"/>
        <v>0</v>
      </c>
      <c r="O40" s="188">
        <f t="shared" si="10"/>
        <v>0</v>
      </c>
    </row>
    <row r="41" spans="1:15" s="207" customFormat="1" ht="24" customHeight="1">
      <c r="A41" s="208">
        <v>6</v>
      </c>
      <c r="B41" s="209" t="s">
        <v>540</v>
      </c>
      <c r="C41" s="208" t="s">
        <v>18</v>
      </c>
      <c r="D41" s="208">
        <v>1</v>
      </c>
      <c r="E41" s="199"/>
      <c r="F41" s="200"/>
      <c r="G41" s="187">
        <f t="shared" si="11"/>
        <v>0</v>
      </c>
      <c r="H41" s="201"/>
      <c r="I41" s="200"/>
      <c r="J41" s="188">
        <f t="shared" si="7"/>
        <v>0</v>
      </c>
      <c r="K41" s="188">
        <f t="shared" si="8"/>
        <v>0</v>
      </c>
      <c r="L41" s="188">
        <f t="shared" si="9"/>
        <v>0</v>
      </c>
      <c r="M41" s="188">
        <f t="shared" si="3"/>
        <v>0</v>
      </c>
      <c r="N41" s="188">
        <f t="shared" si="3"/>
        <v>0</v>
      </c>
      <c r="O41" s="188">
        <f t="shared" si="10"/>
        <v>0</v>
      </c>
    </row>
    <row r="42" spans="1:15" s="207" customFormat="1" ht="12.75">
      <c r="A42" s="208">
        <v>7</v>
      </c>
      <c r="B42" s="206" t="s">
        <v>541</v>
      </c>
      <c r="C42" s="208" t="s">
        <v>18</v>
      </c>
      <c r="D42" s="208">
        <v>1</v>
      </c>
      <c r="E42" s="199"/>
      <c r="F42" s="200"/>
      <c r="G42" s="187">
        <f t="shared" si="11"/>
        <v>0</v>
      </c>
      <c r="H42" s="201"/>
      <c r="I42" s="200"/>
      <c r="J42" s="188">
        <f t="shared" si="7"/>
        <v>0</v>
      </c>
      <c r="K42" s="188">
        <f t="shared" si="8"/>
        <v>0</v>
      </c>
      <c r="L42" s="188">
        <f t="shared" si="9"/>
        <v>0</v>
      </c>
      <c r="M42" s="188">
        <f t="shared" si="3"/>
        <v>0</v>
      </c>
      <c r="N42" s="188">
        <f t="shared" si="3"/>
        <v>0</v>
      </c>
      <c r="O42" s="188">
        <f t="shared" si="10"/>
        <v>0</v>
      </c>
    </row>
    <row r="43" spans="1:15" s="62" customFormat="1" ht="12.75">
      <c r="A43" s="210"/>
      <c r="B43" s="211" t="s">
        <v>0</v>
      </c>
      <c r="C43" s="212"/>
      <c r="D43" s="210"/>
      <c r="E43" s="210"/>
      <c r="F43" s="213"/>
      <c r="G43" s="214"/>
      <c r="H43" s="214"/>
      <c r="I43" s="214"/>
      <c r="J43" s="214"/>
      <c r="K43" s="214">
        <f>SUM(K13:K42)</f>
        <v>0</v>
      </c>
      <c r="L43" s="214">
        <f>SUM(L13:L42)</f>
        <v>0</v>
      </c>
      <c r="M43" s="214">
        <f>SUM(M13:M42)</f>
        <v>0</v>
      </c>
      <c r="N43" s="214">
        <f>SUM(N13:N42)</f>
        <v>0</v>
      </c>
      <c r="O43" s="214">
        <f>SUM(O13:O42)</f>
        <v>0</v>
      </c>
    </row>
    <row r="44" spans="10:15" ht="12.75">
      <c r="J44" s="15" t="s">
        <v>852</v>
      </c>
      <c r="K44" s="14"/>
      <c r="L44" s="14"/>
      <c r="M44" s="14">
        <f>M43*0%</f>
        <v>0</v>
      </c>
      <c r="N44" s="14"/>
      <c r="O44" s="49">
        <f>M44</f>
        <v>0</v>
      </c>
    </row>
    <row r="45" spans="10:15" ht="12.75">
      <c r="J45" s="15" t="s">
        <v>14</v>
      </c>
      <c r="K45" s="50">
        <f>SUM(K43:K44)</f>
        <v>0</v>
      </c>
      <c r="L45" s="50">
        <f>SUM(L43:L44)</f>
        <v>0</v>
      </c>
      <c r="M45" s="50">
        <f>SUM(M43:M44)</f>
        <v>0</v>
      </c>
      <c r="N45" s="50">
        <f>SUM(N43:N44)</f>
        <v>0</v>
      </c>
      <c r="O45" s="51">
        <f>SUM(O43:O44)</f>
        <v>0</v>
      </c>
    </row>
    <row r="46" spans="10:15" ht="12" customHeight="1">
      <c r="J46" s="15"/>
      <c r="K46" s="64"/>
      <c r="L46" s="64"/>
      <c r="M46" s="64"/>
      <c r="N46" s="64"/>
      <c r="O46" s="65"/>
    </row>
    <row r="47" spans="2:5" ht="12.75">
      <c r="B47" s="52" t="s">
        <v>16</v>
      </c>
      <c r="E47" s="53"/>
    </row>
    <row r="48" ht="12.75">
      <c r="E48" s="53"/>
    </row>
    <row r="49" spans="1:16" s="4" customFormat="1" ht="12.75">
      <c r="A49" s="3"/>
      <c r="B49" s="52" t="s">
        <v>17</v>
      </c>
      <c r="C49" s="2"/>
      <c r="D49" s="3"/>
      <c r="E49" s="53"/>
      <c r="G49" s="5"/>
      <c r="H49" s="5"/>
      <c r="I49" s="5"/>
      <c r="J49" s="5"/>
      <c r="K49" s="5"/>
      <c r="L49" s="5"/>
      <c r="M49" s="5"/>
      <c r="N49" s="5"/>
      <c r="O49" s="6"/>
      <c r="P49" s="6"/>
    </row>
    <row r="50" spans="1:16" s="4" customFormat="1" ht="12.75">
      <c r="A50" s="3"/>
      <c r="B50" s="1"/>
      <c r="C50" s="2"/>
      <c r="D50" s="3"/>
      <c r="E50" s="53"/>
      <c r="G50" s="5"/>
      <c r="H50" s="5"/>
      <c r="I50" s="5"/>
      <c r="J50" s="5"/>
      <c r="K50" s="5"/>
      <c r="L50" s="5"/>
      <c r="M50" s="5"/>
      <c r="N50" s="5"/>
      <c r="O50" s="6"/>
      <c r="P50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C1">
      <selection activeCell="A2" sqref="A2:O2"/>
    </sheetView>
  </sheetViews>
  <sheetFormatPr defaultColWidth="9.140625" defaultRowHeight="12.75"/>
  <cols>
    <col min="1" max="1" width="5.7109375" style="3" customWidth="1"/>
    <col min="2" max="2" width="37.00390625" style="1" customWidth="1"/>
    <col min="3" max="3" width="7.7109375" style="2" customWidth="1"/>
    <col min="4" max="4" width="5.28125" style="3" customWidth="1"/>
    <col min="5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828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14.25">
      <c r="A10" s="375" t="s">
        <v>1</v>
      </c>
      <c r="B10" s="376" t="s">
        <v>2</v>
      </c>
      <c r="C10" s="377" t="s">
        <v>3</v>
      </c>
      <c r="D10" s="375" t="s">
        <v>4</v>
      </c>
      <c r="E10" s="374" t="s">
        <v>5</v>
      </c>
      <c r="F10" s="374"/>
      <c r="G10" s="374"/>
      <c r="H10" s="374"/>
      <c r="I10" s="374"/>
      <c r="J10" s="374"/>
      <c r="K10" s="374" t="s">
        <v>8</v>
      </c>
      <c r="L10" s="374"/>
      <c r="M10" s="374"/>
      <c r="N10" s="374"/>
      <c r="O10" s="374"/>
      <c r="P10" s="9"/>
    </row>
    <row r="11" spans="1:15" ht="79.5">
      <c r="A11" s="375"/>
      <c r="B11" s="376"/>
      <c r="C11" s="377"/>
      <c r="D11" s="37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8"/>
      <c r="B12" s="190" t="s">
        <v>488</v>
      </c>
      <c r="C12" s="180"/>
      <c r="D12" s="178"/>
      <c r="E12" s="178"/>
      <c r="F12" s="181"/>
      <c r="G12" s="14"/>
      <c r="H12" s="14"/>
      <c r="I12" s="14"/>
      <c r="J12" s="14"/>
      <c r="K12" s="14"/>
      <c r="L12" s="14"/>
      <c r="M12" s="14"/>
      <c r="N12" s="14"/>
      <c r="O12" s="182"/>
    </row>
    <row r="13" spans="1:15" ht="38.25">
      <c r="A13" s="216">
        <v>1</v>
      </c>
      <c r="B13" s="195" t="s">
        <v>542</v>
      </c>
      <c r="C13" s="216" t="s">
        <v>53</v>
      </c>
      <c r="D13" s="216">
        <v>30</v>
      </c>
      <c r="E13" s="199"/>
      <c r="F13" s="200"/>
      <c r="G13" s="200">
        <f>E13*F13</f>
        <v>0</v>
      </c>
      <c r="H13" s="201"/>
      <c r="I13" s="200"/>
      <c r="J13" s="188">
        <f>SUM(G13:I13)</f>
        <v>0</v>
      </c>
      <c r="K13" s="188">
        <f>D13*E13</f>
        <v>0</v>
      </c>
      <c r="L13" s="188">
        <f>D13*G13</f>
        <v>0</v>
      </c>
      <c r="M13" s="188">
        <f aca="true" t="shared" si="0" ref="M13:M20">D13*H13</f>
        <v>0</v>
      </c>
      <c r="N13" s="188">
        <f>D13*I13</f>
        <v>0</v>
      </c>
      <c r="O13" s="188">
        <f aca="true" t="shared" si="1" ref="O13:O34">SUM(L13:N13)</f>
        <v>0</v>
      </c>
    </row>
    <row r="14" spans="1:15" ht="25.5">
      <c r="A14" s="216">
        <v>2</v>
      </c>
      <c r="B14" s="195" t="s">
        <v>543</v>
      </c>
      <c r="C14" s="216" t="s">
        <v>53</v>
      </c>
      <c r="D14" s="216">
        <v>6</v>
      </c>
      <c r="E14" s="217"/>
      <c r="F14" s="200"/>
      <c r="G14" s="200">
        <f>E14*F14</f>
        <v>0</v>
      </c>
      <c r="H14" s="201"/>
      <c r="I14" s="200"/>
      <c r="J14" s="188">
        <f>SUM(G14:I14)</f>
        <v>0</v>
      </c>
      <c r="K14" s="188">
        <f>D14*E14</f>
        <v>0</v>
      </c>
      <c r="L14" s="188">
        <f>D14*G14</f>
        <v>0</v>
      </c>
      <c r="M14" s="188">
        <f t="shared" si="0"/>
        <v>0</v>
      </c>
      <c r="N14" s="188">
        <f aca="true" t="shared" si="2" ref="N14:N19">D14*I14</f>
        <v>0</v>
      </c>
      <c r="O14" s="188">
        <f t="shared" si="1"/>
        <v>0</v>
      </c>
    </row>
    <row r="15" spans="1:15" ht="25.5">
      <c r="A15" s="216">
        <v>3</v>
      </c>
      <c r="B15" s="195" t="s">
        <v>497</v>
      </c>
      <c r="C15" s="216" t="s">
        <v>53</v>
      </c>
      <c r="D15" s="216">
        <v>24</v>
      </c>
      <c r="E15" s="199"/>
      <c r="F15" s="200"/>
      <c r="G15" s="200">
        <f aca="true" t="shared" si="3" ref="G15:G34">E15*F15</f>
        <v>0</v>
      </c>
      <c r="H15" s="201"/>
      <c r="I15" s="200"/>
      <c r="J15" s="188">
        <f aca="true" t="shared" si="4" ref="J15:J34">SUM(G15:I15)</f>
        <v>0</v>
      </c>
      <c r="K15" s="188">
        <f>D15*E15</f>
        <v>0</v>
      </c>
      <c r="L15" s="188">
        <f aca="true" t="shared" si="5" ref="L15:L34">D15*G15</f>
        <v>0</v>
      </c>
      <c r="M15" s="188">
        <f t="shared" si="0"/>
        <v>0</v>
      </c>
      <c r="N15" s="188">
        <f t="shared" si="2"/>
        <v>0</v>
      </c>
      <c r="O15" s="188">
        <f t="shared" si="1"/>
        <v>0</v>
      </c>
    </row>
    <row r="16" spans="1:15" ht="12.75">
      <c r="A16" s="216">
        <v>4</v>
      </c>
      <c r="B16" s="218" t="s">
        <v>544</v>
      </c>
      <c r="C16" s="216" t="s">
        <v>53</v>
      </c>
      <c r="D16" s="216">
        <v>6</v>
      </c>
      <c r="E16" s="199"/>
      <c r="F16" s="200"/>
      <c r="G16" s="200">
        <f t="shared" si="3"/>
        <v>0</v>
      </c>
      <c r="H16" s="201"/>
      <c r="I16" s="200"/>
      <c r="J16" s="188">
        <f t="shared" si="4"/>
        <v>0</v>
      </c>
      <c r="K16" s="188">
        <f>D16*E16</f>
        <v>0</v>
      </c>
      <c r="L16" s="188">
        <f t="shared" si="5"/>
        <v>0</v>
      </c>
      <c r="M16" s="188">
        <f t="shared" si="0"/>
        <v>0</v>
      </c>
      <c r="N16" s="188">
        <f t="shared" si="2"/>
        <v>0</v>
      </c>
      <c r="O16" s="188">
        <f t="shared" si="1"/>
        <v>0</v>
      </c>
    </row>
    <row r="17" spans="1:15" ht="12.75">
      <c r="A17" s="216">
        <v>5</v>
      </c>
      <c r="B17" s="218" t="s">
        <v>545</v>
      </c>
      <c r="C17" s="216" t="s">
        <v>53</v>
      </c>
      <c r="D17" s="216">
        <v>5</v>
      </c>
      <c r="E17" s="199"/>
      <c r="F17" s="200"/>
      <c r="G17" s="200">
        <f t="shared" si="3"/>
        <v>0</v>
      </c>
      <c r="H17" s="201"/>
      <c r="I17" s="200"/>
      <c r="J17" s="188">
        <f t="shared" si="4"/>
        <v>0</v>
      </c>
      <c r="K17" s="188">
        <f aca="true" t="shared" si="6" ref="K17:K34">D17*E17</f>
        <v>0</v>
      </c>
      <c r="L17" s="188">
        <f>D17*G17</f>
        <v>0</v>
      </c>
      <c r="M17" s="188">
        <f t="shared" si="0"/>
        <v>0</v>
      </c>
      <c r="N17" s="188">
        <f t="shared" si="2"/>
        <v>0</v>
      </c>
      <c r="O17" s="188">
        <f t="shared" si="1"/>
        <v>0</v>
      </c>
    </row>
    <row r="18" spans="1:15" ht="25.5">
      <c r="A18" s="216">
        <v>6</v>
      </c>
      <c r="B18" s="195" t="s">
        <v>546</v>
      </c>
      <c r="C18" s="216" t="s">
        <v>170</v>
      </c>
      <c r="D18" s="216">
        <v>2</v>
      </c>
      <c r="E18" s="199"/>
      <c r="F18" s="200"/>
      <c r="G18" s="200">
        <f t="shared" si="3"/>
        <v>0</v>
      </c>
      <c r="H18" s="201"/>
      <c r="I18" s="200"/>
      <c r="J18" s="188">
        <f t="shared" si="4"/>
        <v>0</v>
      </c>
      <c r="K18" s="188">
        <f t="shared" si="6"/>
        <v>0</v>
      </c>
      <c r="L18" s="188">
        <f t="shared" si="5"/>
        <v>0</v>
      </c>
      <c r="M18" s="188">
        <f t="shared" si="0"/>
        <v>0</v>
      </c>
      <c r="N18" s="188">
        <f t="shared" si="2"/>
        <v>0</v>
      </c>
      <c r="O18" s="188">
        <f t="shared" si="1"/>
        <v>0</v>
      </c>
    </row>
    <row r="19" spans="1:15" ht="12.75">
      <c r="A19" s="216">
        <v>7</v>
      </c>
      <c r="B19" s="195" t="s">
        <v>547</v>
      </c>
      <c r="C19" s="216" t="s">
        <v>170</v>
      </c>
      <c r="D19" s="216">
        <v>1</v>
      </c>
      <c r="E19" s="199"/>
      <c r="F19" s="200"/>
      <c r="G19" s="200">
        <f t="shared" si="3"/>
        <v>0</v>
      </c>
      <c r="H19" s="201"/>
      <c r="I19" s="200"/>
      <c r="J19" s="188">
        <f>SUM(G19:I19)</f>
        <v>0</v>
      </c>
      <c r="K19" s="188">
        <f t="shared" si="6"/>
        <v>0</v>
      </c>
      <c r="L19" s="188">
        <f t="shared" si="5"/>
        <v>0</v>
      </c>
      <c r="M19" s="188">
        <f t="shared" si="0"/>
        <v>0</v>
      </c>
      <c r="N19" s="188">
        <f t="shared" si="2"/>
        <v>0</v>
      </c>
      <c r="O19" s="188">
        <f t="shared" si="1"/>
        <v>0</v>
      </c>
    </row>
    <row r="20" spans="1:15" ht="25.5">
      <c r="A20" s="216">
        <v>8</v>
      </c>
      <c r="B20" s="195" t="s">
        <v>548</v>
      </c>
      <c r="C20" s="216" t="s">
        <v>18</v>
      </c>
      <c r="D20" s="216">
        <v>1</v>
      </c>
      <c r="E20" s="199"/>
      <c r="F20" s="200"/>
      <c r="G20" s="200">
        <f>E20*F20</f>
        <v>0</v>
      </c>
      <c r="H20" s="201"/>
      <c r="I20" s="200"/>
      <c r="J20" s="188">
        <f>SUM(G20:I20)</f>
        <v>0</v>
      </c>
      <c r="K20" s="188">
        <f aca="true" t="shared" si="7" ref="K20:K26">D20*E20</f>
        <v>0</v>
      </c>
      <c r="L20" s="188">
        <f aca="true" t="shared" si="8" ref="L20:L26">D20*G20</f>
        <v>0</v>
      </c>
      <c r="M20" s="188">
        <f t="shared" si="0"/>
        <v>0</v>
      </c>
      <c r="N20" s="188">
        <f>D20*I20</f>
        <v>0</v>
      </c>
      <c r="O20" s="188">
        <f>SUM(L20:N20)</f>
        <v>0</v>
      </c>
    </row>
    <row r="21" spans="1:15" ht="12.75">
      <c r="A21" s="216">
        <v>9</v>
      </c>
      <c r="B21" s="195" t="s">
        <v>522</v>
      </c>
      <c r="C21" s="196" t="s">
        <v>53</v>
      </c>
      <c r="D21" s="196">
        <v>30</v>
      </c>
      <c r="E21" s="197"/>
      <c r="F21" s="188"/>
      <c r="G21" s="187">
        <f aca="true" t="shared" si="9" ref="G21:G26">E21*F21</f>
        <v>0</v>
      </c>
      <c r="H21" s="198"/>
      <c r="I21" s="187"/>
      <c r="J21" s="188">
        <f aca="true" t="shared" si="10" ref="J21:J26">SUM(G21:I21)</f>
        <v>0</v>
      </c>
      <c r="K21" s="188">
        <f t="shared" si="7"/>
        <v>0</v>
      </c>
      <c r="L21" s="188">
        <f t="shared" si="8"/>
        <v>0</v>
      </c>
      <c r="M21" s="188">
        <f aca="true" t="shared" si="11" ref="M21:N26">D21*H21</f>
        <v>0</v>
      </c>
      <c r="N21" s="188">
        <f>D21*I21</f>
        <v>0</v>
      </c>
      <c r="O21" s="188">
        <f aca="true" t="shared" si="12" ref="O21:O26">SUM(L21:N21)</f>
        <v>0</v>
      </c>
    </row>
    <row r="22" spans="1:15" ht="25.5">
      <c r="A22" s="216">
        <v>10</v>
      </c>
      <c r="B22" s="195" t="s">
        <v>524</v>
      </c>
      <c r="C22" s="196" t="s">
        <v>53</v>
      </c>
      <c r="D22" s="196">
        <v>30</v>
      </c>
      <c r="E22" s="197"/>
      <c r="F22" s="188"/>
      <c r="G22" s="187">
        <f t="shared" si="9"/>
        <v>0</v>
      </c>
      <c r="H22" s="198"/>
      <c r="I22" s="187"/>
      <c r="J22" s="188">
        <f t="shared" si="10"/>
        <v>0</v>
      </c>
      <c r="K22" s="188">
        <f t="shared" si="7"/>
        <v>0</v>
      </c>
      <c r="L22" s="188">
        <f t="shared" si="8"/>
        <v>0</v>
      </c>
      <c r="M22" s="188">
        <f t="shared" si="11"/>
        <v>0</v>
      </c>
      <c r="N22" s="188">
        <f t="shared" si="11"/>
        <v>0</v>
      </c>
      <c r="O22" s="188">
        <f t="shared" si="12"/>
        <v>0</v>
      </c>
    </row>
    <row r="23" spans="1:15" ht="12.75">
      <c r="A23" s="216">
        <v>11</v>
      </c>
      <c r="B23" s="195" t="s">
        <v>526</v>
      </c>
      <c r="C23" s="196" t="s">
        <v>527</v>
      </c>
      <c r="D23" s="196">
        <v>1</v>
      </c>
      <c r="E23" s="197"/>
      <c r="F23" s="188"/>
      <c r="G23" s="187">
        <f>E23*F23</f>
        <v>0</v>
      </c>
      <c r="H23" s="198"/>
      <c r="I23" s="187"/>
      <c r="J23" s="188">
        <f t="shared" si="10"/>
        <v>0</v>
      </c>
      <c r="K23" s="188">
        <f t="shared" si="7"/>
        <v>0</v>
      </c>
      <c r="L23" s="188">
        <f t="shared" si="8"/>
        <v>0</v>
      </c>
      <c r="M23" s="188">
        <f t="shared" si="11"/>
        <v>0</v>
      </c>
      <c r="N23" s="188">
        <f t="shared" si="11"/>
        <v>0</v>
      </c>
      <c r="O23" s="188">
        <f t="shared" si="12"/>
        <v>0</v>
      </c>
    </row>
    <row r="24" spans="1:15" ht="25.5">
      <c r="A24" s="216">
        <v>12</v>
      </c>
      <c r="B24" s="195" t="s">
        <v>529</v>
      </c>
      <c r="C24" s="196" t="s">
        <v>527</v>
      </c>
      <c r="D24" s="196">
        <v>1</v>
      </c>
      <c r="E24" s="197"/>
      <c r="F24" s="188"/>
      <c r="G24" s="187">
        <f t="shared" si="9"/>
        <v>0</v>
      </c>
      <c r="H24" s="198"/>
      <c r="I24" s="187"/>
      <c r="J24" s="188">
        <f t="shared" si="10"/>
        <v>0</v>
      </c>
      <c r="K24" s="188">
        <f t="shared" si="7"/>
        <v>0</v>
      </c>
      <c r="L24" s="188">
        <f t="shared" si="8"/>
        <v>0</v>
      </c>
      <c r="M24" s="188">
        <f t="shared" si="11"/>
        <v>0</v>
      </c>
      <c r="N24" s="188">
        <f t="shared" si="11"/>
        <v>0</v>
      </c>
      <c r="O24" s="188">
        <f t="shared" si="12"/>
        <v>0</v>
      </c>
    </row>
    <row r="25" spans="1:15" ht="12.75">
      <c r="A25" s="216">
        <v>13</v>
      </c>
      <c r="B25" s="195" t="s">
        <v>531</v>
      </c>
      <c r="C25" s="196" t="s">
        <v>527</v>
      </c>
      <c r="D25" s="196">
        <v>1</v>
      </c>
      <c r="E25" s="203"/>
      <c r="F25" s="188"/>
      <c r="G25" s="187">
        <f t="shared" si="9"/>
        <v>0</v>
      </c>
      <c r="H25" s="198"/>
      <c r="I25" s="187"/>
      <c r="J25" s="188">
        <f t="shared" si="10"/>
        <v>0</v>
      </c>
      <c r="K25" s="188">
        <f t="shared" si="7"/>
        <v>0</v>
      </c>
      <c r="L25" s="188">
        <f t="shared" si="8"/>
        <v>0</v>
      </c>
      <c r="M25" s="188">
        <f t="shared" si="11"/>
        <v>0</v>
      </c>
      <c r="N25" s="188">
        <f t="shared" si="11"/>
        <v>0</v>
      </c>
      <c r="O25" s="188">
        <f t="shared" si="12"/>
        <v>0</v>
      </c>
    </row>
    <row r="26" spans="1:15" ht="25.5">
      <c r="A26" s="216">
        <v>14</v>
      </c>
      <c r="B26" s="195" t="s">
        <v>533</v>
      </c>
      <c r="C26" s="196" t="s">
        <v>527</v>
      </c>
      <c r="D26" s="196">
        <v>1</v>
      </c>
      <c r="E26" s="203"/>
      <c r="F26" s="188"/>
      <c r="G26" s="187">
        <f t="shared" si="9"/>
        <v>0</v>
      </c>
      <c r="H26" s="198"/>
      <c r="I26" s="187"/>
      <c r="J26" s="188">
        <f t="shared" si="10"/>
        <v>0</v>
      </c>
      <c r="K26" s="188">
        <f t="shared" si="7"/>
        <v>0</v>
      </c>
      <c r="L26" s="188">
        <f t="shared" si="8"/>
        <v>0</v>
      </c>
      <c r="M26" s="188">
        <f t="shared" si="11"/>
        <v>0</v>
      </c>
      <c r="N26" s="188">
        <f t="shared" si="11"/>
        <v>0</v>
      </c>
      <c r="O26" s="188">
        <f t="shared" si="12"/>
        <v>0</v>
      </c>
    </row>
    <row r="27" spans="1:15" ht="12.75">
      <c r="A27" s="378" t="s">
        <v>534</v>
      </c>
      <c r="B27" s="378"/>
      <c r="C27" s="216"/>
      <c r="D27" s="216"/>
      <c r="E27" s="199"/>
      <c r="F27" s="200"/>
      <c r="G27" s="200"/>
      <c r="H27" s="201"/>
      <c r="I27" s="200"/>
      <c r="J27" s="188"/>
      <c r="K27" s="188"/>
      <c r="L27" s="188"/>
      <c r="M27" s="188"/>
      <c r="N27" s="188"/>
      <c r="O27" s="188"/>
    </row>
    <row r="28" spans="1:15" ht="25.5">
      <c r="A28" s="216">
        <v>1</v>
      </c>
      <c r="B28" s="195" t="s">
        <v>549</v>
      </c>
      <c r="C28" s="216" t="s">
        <v>18</v>
      </c>
      <c r="D28" s="216">
        <v>1</v>
      </c>
      <c r="E28" s="199"/>
      <c r="F28" s="200"/>
      <c r="G28" s="200">
        <f t="shared" si="3"/>
        <v>0</v>
      </c>
      <c r="H28" s="200"/>
      <c r="I28" s="200"/>
      <c r="J28" s="188">
        <f t="shared" si="4"/>
        <v>0</v>
      </c>
      <c r="K28" s="188">
        <f t="shared" si="6"/>
        <v>0</v>
      </c>
      <c r="L28" s="188">
        <f t="shared" si="5"/>
        <v>0</v>
      </c>
      <c r="M28" s="188">
        <f>D28*H28</f>
        <v>0</v>
      </c>
      <c r="N28" s="188">
        <f>E28*I28</f>
        <v>0</v>
      </c>
      <c r="O28" s="188">
        <f t="shared" si="1"/>
        <v>0</v>
      </c>
    </row>
    <row r="29" spans="1:15" ht="12.75">
      <c r="A29" s="216">
        <v>2</v>
      </c>
      <c r="B29" s="218" t="s">
        <v>550</v>
      </c>
      <c r="C29" s="216" t="s">
        <v>53</v>
      </c>
      <c r="D29" s="216">
        <v>35</v>
      </c>
      <c r="E29" s="199"/>
      <c r="F29" s="200"/>
      <c r="G29" s="200">
        <f t="shared" si="3"/>
        <v>0</v>
      </c>
      <c r="H29" s="200"/>
      <c r="I29" s="200"/>
      <c r="J29" s="188">
        <f t="shared" si="4"/>
        <v>0</v>
      </c>
      <c r="K29" s="188">
        <f t="shared" si="6"/>
        <v>0</v>
      </c>
      <c r="L29" s="188">
        <f t="shared" si="5"/>
        <v>0</v>
      </c>
      <c r="M29" s="188">
        <f aca="true" t="shared" si="13" ref="M29:M34">D29*H29</f>
        <v>0</v>
      </c>
      <c r="N29" s="188">
        <f aca="true" t="shared" si="14" ref="N29:N34">E29*I29</f>
        <v>0</v>
      </c>
      <c r="O29" s="188">
        <f t="shared" si="1"/>
        <v>0</v>
      </c>
    </row>
    <row r="30" spans="1:15" ht="12.75">
      <c r="A30" s="216">
        <v>3</v>
      </c>
      <c r="B30" s="218" t="s">
        <v>537</v>
      </c>
      <c r="C30" s="216" t="s">
        <v>18</v>
      </c>
      <c r="D30" s="216">
        <v>2</v>
      </c>
      <c r="E30" s="199"/>
      <c r="F30" s="200"/>
      <c r="G30" s="200">
        <f t="shared" si="3"/>
        <v>0</v>
      </c>
      <c r="H30" s="200"/>
      <c r="I30" s="200"/>
      <c r="J30" s="188">
        <f t="shared" si="4"/>
        <v>0</v>
      </c>
      <c r="K30" s="188">
        <f t="shared" si="6"/>
        <v>0</v>
      </c>
      <c r="L30" s="188">
        <f t="shared" si="5"/>
        <v>0</v>
      </c>
      <c r="M30" s="188">
        <f t="shared" si="13"/>
        <v>0</v>
      </c>
      <c r="N30" s="188">
        <f t="shared" si="14"/>
        <v>0</v>
      </c>
      <c r="O30" s="188">
        <f t="shared" si="1"/>
        <v>0</v>
      </c>
    </row>
    <row r="31" spans="1:15" ht="12.75">
      <c r="A31" s="216">
        <v>4</v>
      </c>
      <c r="B31" s="218" t="s">
        <v>551</v>
      </c>
      <c r="C31" s="216" t="s">
        <v>53</v>
      </c>
      <c r="D31" s="216">
        <v>6</v>
      </c>
      <c r="E31" s="199"/>
      <c r="F31" s="200"/>
      <c r="G31" s="200">
        <f t="shared" si="3"/>
        <v>0</v>
      </c>
      <c r="H31" s="200"/>
      <c r="I31" s="200"/>
      <c r="J31" s="188">
        <f t="shared" si="4"/>
        <v>0</v>
      </c>
      <c r="K31" s="188">
        <f t="shared" si="6"/>
        <v>0</v>
      </c>
      <c r="L31" s="188">
        <f t="shared" si="5"/>
        <v>0</v>
      </c>
      <c r="M31" s="188">
        <f t="shared" si="13"/>
        <v>0</v>
      </c>
      <c r="N31" s="188">
        <f t="shared" si="14"/>
        <v>0</v>
      </c>
      <c r="O31" s="188">
        <f t="shared" si="1"/>
        <v>0</v>
      </c>
    </row>
    <row r="32" spans="1:15" ht="12.75">
      <c r="A32" s="216">
        <v>5</v>
      </c>
      <c r="B32" s="218" t="s">
        <v>552</v>
      </c>
      <c r="C32" s="216" t="s">
        <v>53</v>
      </c>
      <c r="D32" s="216">
        <v>30</v>
      </c>
      <c r="E32" s="199"/>
      <c r="F32" s="200"/>
      <c r="G32" s="200">
        <f t="shared" si="3"/>
        <v>0</v>
      </c>
      <c r="H32" s="200"/>
      <c r="I32" s="200"/>
      <c r="J32" s="188">
        <f t="shared" si="4"/>
        <v>0</v>
      </c>
      <c r="K32" s="188">
        <f t="shared" si="6"/>
        <v>0</v>
      </c>
      <c r="L32" s="188">
        <f t="shared" si="5"/>
        <v>0</v>
      </c>
      <c r="M32" s="188">
        <f t="shared" si="13"/>
        <v>0</v>
      </c>
      <c r="N32" s="188">
        <f t="shared" si="14"/>
        <v>0</v>
      </c>
      <c r="O32" s="188">
        <f t="shared" si="1"/>
        <v>0</v>
      </c>
    </row>
    <row r="33" spans="1:15" ht="25.5">
      <c r="A33" s="216">
        <v>6</v>
      </c>
      <c r="B33" s="195" t="s">
        <v>553</v>
      </c>
      <c r="C33" s="216" t="s">
        <v>53</v>
      </c>
      <c r="D33" s="216">
        <v>5</v>
      </c>
      <c r="E33" s="199"/>
      <c r="F33" s="200"/>
      <c r="G33" s="200">
        <f t="shared" si="3"/>
        <v>0</v>
      </c>
      <c r="H33" s="200"/>
      <c r="I33" s="200"/>
      <c r="J33" s="188">
        <f t="shared" si="4"/>
        <v>0</v>
      </c>
      <c r="K33" s="188">
        <f t="shared" si="6"/>
        <v>0</v>
      </c>
      <c r="L33" s="188">
        <f t="shared" si="5"/>
        <v>0</v>
      </c>
      <c r="M33" s="188">
        <f t="shared" si="13"/>
        <v>0</v>
      </c>
      <c r="N33" s="188">
        <f t="shared" si="14"/>
        <v>0</v>
      </c>
      <c r="O33" s="188">
        <f t="shared" si="1"/>
        <v>0</v>
      </c>
    </row>
    <row r="34" spans="1:15" ht="12.75">
      <c r="A34" s="216">
        <v>7</v>
      </c>
      <c r="B34" s="218" t="s">
        <v>554</v>
      </c>
      <c r="C34" s="216" t="s">
        <v>18</v>
      </c>
      <c r="D34" s="216">
        <v>1</v>
      </c>
      <c r="E34" s="199"/>
      <c r="F34" s="200"/>
      <c r="G34" s="200">
        <f t="shared" si="3"/>
        <v>0</v>
      </c>
      <c r="H34" s="200"/>
      <c r="I34" s="200"/>
      <c r="J34" s="188">
        <f t="shared" si="4"/>
        <v>0</v>
      </c>
      <c r="K34" s="188">
        <f t="shared" si="6"/>
        <v>0</v>
      </c>
      <c r="L34" s="188">
        <f t="shared" si="5"/>
        <v>0</v>
      </c>
      <c r="M34" s="188">
        <f t="shared" si="13"/>
        <v>0</v>
      </c>
      <c r="N34" s="188">
        <f t="shared" si="14"/>
        <v>0</v>
      </c>
      <c r="O34" s="188">
        <f t="shared" si="1"/>
        <v>0</v>
      </c>
    </row>
    <row r="35" spans="1:15" s="42" customFormat="1" ht="12.75">
      <c r="A35" s="219"/>
      <c r="B35" s="220" t="s">
        <v>0</v>
      </c>
      <c r="C35" s="221"/>
      <c r="D35" s="219"/>
      <c r="E35" s="219"/>
      <c r="F35" s="222"/>
      <c r="G35" s="50"/>
      <c r="H35" s="50"/>
      <c r="I35" s="50"/>
      <c r="J35" s="50"/>
      <c r="K35" s="51">
        <f>SUM(K13:K34)</f>
        <v>0</v>
      </c>
      <c r="L35" s="51">
        <f>SUM(L13:L34)</f>
        <v>0</v>
      </c>
      <c r="M35" s="51">
        <f>SUM(M13:M34)</f>
        <v>0</v>
      </c>
      <c r="N35" s="51">
        <f>SUM(N13:N34)</f>
        <v>0</v>
      </c>
      <c r="O35" s="51">
        <f>SUM(O13:O34)</f>
        <v>0</v>
      </c>
    </row>
    <row r="36" spans="10:15" ht="12.75">
      <c r="J36" s="15" t="s">
        <v>850</v>
      </c>
      <c r="K36" s="14"/>
      <c r="L36" s="14"/>
      <c r="M36" s="14">
        <f>M35*0%</f>
        <v>0</v>
      </c>
      <c r="N36" s="14"/>
      <c r="O36" s="49">
        <f>M36</f>
        <v>0</v>
      </c>
    </row>
    <row r="37" spans="10:15" ht="12.75">
      <c r="J37" s="15" t="s">
        <v>14</v>
      </c>
      <c r="K37" s="50">
        <f>SUM(K35:K36)</f>
        <v>0</v>
      </c>
      <c r="L37" s="50">
        <f>SUM(L35:L36)</f>
        <v>0</v>
      </c>
      <c r="M37" s="50">
        <f>SUM(M35:M36)</f>
        <v>0</v>
      </c>
      <c r="N37" s="50">
        <f>SUM(N35:N36)</f>
        <v>0</v>
      </c>
      <c r="O37" s="51">
        <f>SUM(O35:O36)</f>
        <v>0</v>
      </c>
    </row>
    <row r="38" spans="10:15" ht="12.75">
      <c r="J38" s="15"/>
      <c r="K38" s="64"/>
      <c r="L38" s="64"/>
      <c r="M38" s="64"/>
      <c r="N38" s="64"/>
      <c r="O38" s="65"/>
    </row>
    <row r="39" spans="2:5" ht="12.75">
      <c r="B39" s="52" t="s">
        <v>16</v>
      </c>
      <c r="E39" s="53"/>
    </row>
    <row r="40" ht="12.75">
      <c r="E40" s="53"/>
    </row>
    <row r="41" spans="1:16" s="4" customFormat="1" ht="12.75">
      <c r="A41" s="3"/>
      <c r="B41" s="52" t="s">
        <v>17</v>
      </c>
      <c r="C41" s="2"/>
      <c r="D41" s="3"/>
      <c r="E41" s="53"/>
      <c r="G41" s="5"/>
      <c r="H41" s="5"/>
      <c r="I41" s="5"/>
      <c r="J41" s="5"/>
      <c r="K41" s="5"/>
      <c r="L41" s="5"/>
      <c r="M41" s="5"/>
      <c r="N41" s="5"/>
      <c r="O41" s="6"/>
      <c r="P41" s="6"/>
    </row>
    <row r="42" spans="1:17" s="4" customFormat="1" ht="12.75">
      <c r="A42" s="3"/>
      <c r="B42" s="1"/>
      <c r="C42" s="2"/>
      <c r="D42" s="3"/>
      <c r="E42" s="53"/>
      <c r="G42" s="5"/>
      <c r="H42" s="5"/>
      <c r="I42" s="5"/>
      <c r="J42" s="5"/>
      <c r="K42" s="5"/>
      <c r="L42" s="5"/>
      <c r="M42" s="5"/>
      <c r="N42" s="5"/>
      <c r="O42" s="6"/>
      <c r="P42" s="6"/>
      <c r="Q42" s="6"/>
    </row>
  </sheetData>
  <sheetProtection/>
  <mergeCells count="10">
    <mergeCell ref="A27:B27"/>
    <mergeCell ref="A10:A11"/>
    <mergeCell ref="B10:B11"/>
    <mergeCell ref="C10:C11"/>
    <mergeCell ref="D10:D11"/>
    <mergeCell ref="A1:O1"/>
    <mergeCell ref="A2:O2"/>
    <mergeCell ref="A4:O4"/>
    <mergeCell ref="E10:J10"/>
    <mergeCell ref="K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7109375" style="3" customWidth="1"/>
    <col min="2" max="2" width="37.00390625" style="1" customWidth="1"/>
    <col min="3" max="3" width="6.7109375" style="2" customWidth="1"/>
    <col min="4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14.25">
      <c r="A10" s="353" t="s">
        <v>1</v>
      </c>
      <c r="B10" s="370" t="s">
        <v>2</v>
      </c>
      <c r="C10" s="368" t="s">
        <v>3</v>
      </c>
      <c r="D10" s="353" t="s">
        <v>4</v>
      </c>
      <c r="E10" s="364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9.5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8"/>
      <c r="B12" s="179"/>
      <c r="C12" s="180"/>
      <c r="D12" s="178"/>
      <c r="E12" s="178"/>
      <c r="F12" s="181"/>
      <c r="G12" s="14"/>
      <c r="H12" s="14"/>
      <c r="I12" s="14"/>
      <c r="J12" s="14"/>
      <c r="K12" s="14"/>
      <c r="L12" s="14"/>
      <c r="M12" s="14"/>
      <c r="N12" s="14"/>
      <c r="O12" s="182"/>
    </row>
    <row r="13" spans="1:15" s="72" customFormat="1" ht="12.75">
      <c r="A13" s="223"/>
      <c r="B13" s="190" t="s">
        <v>488</v>
      </c>
      <c r="C13" s="224"/>
      <c r="D13" s="197"/>
      <c r="E13" s="186"/>
      <c r="F13" s="187"/>
      <c r="G13" s="187"/>
      <c r="H13" s="188"/>
      <c r="I13" s="187"/>
      <c r="J13" s="187"/>
      <c r="K13" s="187"/>
      <c r="L13" s="187"/>
      <c r="M13" s="187"/>
      <c r="N13" s="187"/>
      <c r="O13" s="187"/>
    </row>
    <row r="14" spans="1:15" s="72" customFormat="1" ht="25.5">
      <c r="A14" s="194" t="s">
        <v>489</v>
      </c>
      <c r="B14" s="225" t="s">
        <v>490</v>
      </c>
      <c r="C14" s="196" t="s">
        <v>170</v>
      </c>
      <c r="D14" s="196">
        <v>1</v>
      </c>
      <c r="E14" s="197"/>
      <c r="F14" s="188"/>
      <c r="G14" s="187">
        <f>E14*F14</f>
        <v>0</v>
      </c>
      <c r="H14" s="198"/>
      <c r="I14" s="187"/>
      <c r="J14" s="188">
        <f>SUM(G14:I14)</f>
        <v>0</v>
      </c>
      <c r="K14" s="188">
        <f aca="true" t="shared" si="0" ref="K14:K32">D14*E14</f>
        <v>0</v>
      </c>
      <c r="L14" s="188">
        <f>D14*G14</f>
        <v>0</v>
      </c>
      <c r="M14" s="188">
        <f>D14*H14</f>
        <v>0</v>
      </c>
      <c r="N14" s="188">
        <f>D14*I14</f>
        <v>0</v>
      </c>
      <c r="O14" s="188">
        <f aca="true" t="shared" si="1" ref="O14:O33">SUM(L14:N14)</f>
        <v>0</v>
      </c>
    </row>
    <row r="15" spans="1:15" s="72" customFormat="1" ht="25.5">
      <c r="A15" s="194" t="s">
        <v>491</v>
      </c>
      <c r="B15" s="195" t="s">
        <v>492</v>
      </c>
      <c r="C15" s="196" t="s">
        <v>53</v>
      </c>
      <c r="D15" s="196">
        <v>10</v>
      </c>
      <c r="E15" s="197"/>
      <c r="F15" s="188"/>
      <c r="G15" s="187">
        <f>E15*F15</f>
        <v>0</v>
      </c>
      <c r="H15" s="198"/>
      <c r="I15" s="187"/>
      <c r="J15" s="188">
        <f aca="true" t="shared" si="2" ref="J15:J31">SUM(G15:I15)</f>
        <v>0</v>
      </c>
      <c r="K15" s="188">
        <f>D15*E15</f>
        <v>0</v>
      </c>
      <c r="L15" s="188">
        <f>D15*G15</f>
        <v>0</v>
      </c>
      <c r="M15" s="188">
        <f aca="true" t="shared" si="3" ref="M15:N33">D15*H15</f>
        <v>0</v>
      </c>
      <c r="N15" s="188">
        <f>D15*I15</f>
        <v>0</v>
      </c>
      <c r="O15" s="188">
        <f t="shared" si="1"/>
        <v>0</v>
      </c>
    </row>
    <row r="16" spans="1:15" s="72" customFormat="1" ht="12.75">
      <c r="A16" s="194" t="s">
        <v>493</v>
      </c>
      <c r="B16" s="195" t="s">
        <v>494</v>
      </c>
      <c r="C16" s="196" t="s">
        <v>495</v>
      </c>
      <c r="D16" s="196">
        <v>10</v>
      </c>
      <c r="E16" s="197"/>
      <c r="F16" s="188"/>
      <c r="G16" s="187">
        <f aca="true" t="shared" si="4" ref="G16:G33">E16*F16</f>
        <v>0</v>
      </c>
      <c r="H16" s="198"/>
      <c r="I16" s="187"/>
      <c r="J16" s="188">
        <f t="shared" si="2"/>
        <v>0</v>
      </c>
      <c r="K16" s="188">
        <f t="shared" si="0"/>
        <v>0</v>
      </c>
      <c r="L16" s="188">
        <f aca="true" t="shared" si="5" ref="L16:L32">D16*G16</f>
        <v>0</v>
      </c>
      <c r="M16" s="188">
        <f t="shared" si="3"/>
        <v>0</v>
      </c>
      <c r="N16" s="188">
        <f aca="true" t="shared" si="6" ref="N16:N28">D16*I16</f>
        <v>0</v>
      </c>
      <c r="O16" s="188">
        <f t="shared" si="1"/>
        <v>0</v>
      </c>
    </row>
    <row r="17" spans="1:15" s="72" customFormat="1" ht="25.5">
      <c r="A17" s="194" t="s">
        <v>496</v>
      </c>
      <c r="B17" s="195" t="s">
        <v>497</v>
      </c>
      <c r="C17" s="196" t="s">
        <v>53</v>
      </c>
      <c r="D17" s="196">
        <v>10</v>
      </c>
      <c r="E17" s="199"/>
      <c r="F17" s="200"/>
      <c r="G17" s="200">
        <f t="shared" si="4"/>
        <v>0</v>
      </c>
      <c r="H17" s="201"/>
      <c r="I17" s="200"/>
      <c r="J17" s="188">
        <f t="shared" si="2"/>
        <v>0</v>
      </c>
      <c r="K17" s="188">
        <f t="shared" si="0"/>
        <v>0</v>
      </c>
      <c r="L17" s="188">
        <f t="shared" si="5"/>
        <v>0</v>
      </c>
      <c r="M17" s="188">
        <f t="shared" si="3"/>
        <v>0</v>
      </c>
      <c r="N17" s="188">
        <f t="shared" si="6"/>
        <v>0</v>
      </c>
      <c r="O17" s="188">
        <f t="shared" si="1"/>
        <v>0</v>
      </c>
    </row>
    <row r="18" spans="1:15" s="72" customFormat="1" ht="25.5">
      <c r="A18" s="194" t="s">
        <v>498</v>
      </c>
      <c r="B18" s="225" t="s">
        <v>499</v>
      </c>
      <c r="C18" s="196" t="s">
        <v>170</v>
      </c>
      <c r="D18" s="196">
        <v>4</v>
      </c>
      <c r="E18" s="199"/>
      <c r="F18" s="200"/>
      <c r="G18" s="200">
        <f t="shared" si="4"/>
        <v>0</v>
      </c>
      <c r="H18" s="201"/>
      <c r="I18" s="200"/>
      <c r="J18" s="188">
        <f t="shared" si="2"/>
        <v>0</v>
      </c>
      <c r="K18" s="188">
        <f t="shared" si="0"/>
        <v>0</v>
      </c>
      <c r="L18" s="188">
        <f t="shared" si="5"/>
        <v>0</v>
      </c>
      <c r="M18" s="188">
        <f t="shared" si="3"/>
        <v>0</v>
      </c>
      <c r="N18" s="188">
        <f t="shared" si="6"/>
        <v>0</v>
      </c>
      <c r="O18" s="188">
        <f t="shared" si="1"/>
        <v>0</v>
      </c>
    </row>
    <row r="19" spans="1:15" s="72" customFormat="1" ht="25.5">
      <c r="A19" s="194" t="s">
        <v>500</v>
      </c>
      <c r="B19" s="225" t="s">
        <v>501</v>
      </c>
      <c r="C19" s="196" t="s">
        <v>170</v>
      </c>
      <c r="D19" s="196">
        <v>4</v>
      </c>
      <c r="E19" s="197"/>
      <c r="F19" s="188"/>
      <c r="G19" s="187">
        <f t="shared" si="4"/>
        <v>0</v>
      </c>
      <c r="H19" s="198"/>
      <c r="I19" s="187"/>
      <c r="J19" s="188">
        <f t="shared" si="2"/>
        <v>0</v>
      </c>
      <c r="K19" s="188">
        <f t="shared" si="0"/>
        <v>0</v>
      </c>
      <c r="L19" s="188">
        <f t="shared" si="5"/>
        <v>0</v>
      </c>
      <c r="M19" s="188">
        <f t="shared" si="3"/>
        <v>0</v>
      </c>
      <c r="N19" s="188">
        <f t="shared" si="6"/>
        <v>0</v>
      </c>
      <c r="O19" s="188">
        <f t="shared" si="1"/>
        <v>0</v>
      </c>
    </row>
    <row r="20" spans="1:15" s="72" customFormat="1" ht="12.75">
      <c r="A20" s="194" t="s">
        <v>502</v>
      </c>
      <c r="B20" s="195" t="s">
        <v>503</v>
      </c>
      <c r="C20" s="196" t="s">
        <v>170</v>
      </c>
      <c r="D20" s="196">
        <v>2</v>
      </c>
      <c r="E20" s="197"/>
      <c r="F20" s="188"/>
      <c r="G20" s="187">
        <f t="shared" si="4"/>
        <v>0</v>
      </c>
      <c r="H20" s="198"/>
      <c r="I20" s="187"/>
      <c r="J20" s="188">
        <f t="shared" si="2"/>
        <v>0</v>
      </c>
      <c r="K20" s="188">
        <f t="shared" si="0"/>
        <v>0</v>
      </c>
      <c r="L20" s="188">
        <f t="shared" si="5"/>
        <v>0</v>
      </c>
      <c r="M20" s="188">
        <f t="shared" si="3"/>
        <v>0</v>
      </c>
      <c r="N20" s="188">
        <f t="shared" si="6"/>
        <v>0</v>
      </c>
      <c r="O20" s="188">
        <f t="shared" si="1"/>
        <v>0</v>
      </c>
    </row>
    <row r="21" spans="1:15" s="72" customFormat="1" ht="25.5">
      <c r="A21" s="194" t="s">
        <v>504</v>
      </c>
      <c r="B21" s="195" t="s">
        <v>505</v>
      </c>
      <c r="C21" s="196" t="s">
        <v>170</v>
      </c>
      <c r="D21" s="196">
        <v>1</v>
      </c>
      <c r="E21" s="197"/>
      <c r="F21" s="188"/>
      <c r="G21" s="187">
        <f t="shared" si="4"/>
        <v>0</v>
      </c>
      <c r="H21" s="198"/>
      <c r="I21" s="187"/>
      <c r="J21" s="188">
        <f t="shared" si="2"/>
        <v>0</v>
      </c>
      <c r="K21" s="188">
        <f t="shared" si="0"/>
        <v>0</v>
      </c>
      <c r="L21" s="188">
        <f t="shared" si="5"/>
        <v>0</v>
      </c>
      <c r="M21" s="188">
        <f t="shared" si="3"/>
        <v>0</v>
      </c>
      <c r="N21" s="188">
        <f t="shared" si="6"/>
        <v>0</v>
      </c>
      <c r="O21" s="188">
        <f t="shared" si="1"/>
        <v>0</v>
      </c>
    </row>
    <row r="22" spans="1:15" s="72" customFormat="1" ht="25.5">
      <c r="A22" s="194" t="s">
        <v>506</v>
      </c>
      <c r="B22" s="195" t="s">
        <v>507</v>
      </c>
      <c r="C22" s="196" t="s">
        <v>170</v>
      </c>
      <c r="D22" s="196">
        <v>1</v>
      </c>
      <c r="E22" s="197"/>
      <c r="F22" s="188"/>
      <c r="G22" s="187">
        <f t="shared" si="4"/>
        <v>0</v>
      </c>
      <c r="H22" s="198"/>
      <c r="I22" s="187"/>
      <c r="J22" s="188">
        <f t="shared" si="2"/>
        <v>0</v>
      </c>
      <c r="K22" s="188">
        <f t="shared" si="0"/>
        <v>0</v>
      </c>
      <c r="L22" s="188">
        <f t="shared" si="5"/>
        <v>0</v>
      </c>
      <c r="M22" s="188">
        <f t="shared" si="3"/>
        <v>0</v>
      </c>
      <c r="N22" s="188">
        <f t="shared" si="6"/>
        <v>0</v>
      </c>
      <c r="O22" s="188">
        <f t="shared" si="1"/>
        <v>0</v>
      </c>
    </row>
    <row r="23" spans="1:15" s="72" customFormat="1" ht="25.5">
      <c r="A23" s="194" t="s">
        <v>508</v>
      </c>
      <c r="B23" s="195" t="s">
        <v>509</v>
      </c>
      <c r="C23" s="196" t="s">
        <v>170</v>
      </c>
      <c r="D23" s="196">
        <v>1</v>
      </c>
      <c r="E23" s="197"/>
      <c r="F23" s="188"/>
      <c r="G23" s="187">
        <f t="shared" si="4"/>
        <v>0</v>
      </c>
      <c r="H23" s="198"/>
      <c r="I23" s="187"/>
      <c r="J23" s="188">
        <f t="shared" si="2"/>
        <v>0</v>
      </c>
      <c r="K23" s="188">
        <f t="shared" si="0"/>
        <v>0</v>
      </c>
      <c r="L23" s="188">
        <f t="shared" si="5"/>
        <v>0</v>
      </c>
      <c r="M23" s="188">
        <f t="shared" si="3"/>
        <v>0</v>
      </c>
      <c r="N23" s="188">
        <f t="shared" si="6"/>
        <v>0</v>
      </c>
      <c r="O23" s="188">
        <f t="shared" si="1"/>
        <v>0</v>
      </c>
    </row>
    <row r="24" spans="1:15" s="72" customFormat="1" ht="25.5">
      <c r="A24" s="194" t="s">
        <v>510</v>
      </c>
      <c r="B24" s="195" t="s">
        <v>511</v>
      </c>
      <c r="C24" s="196" t="s">
        <v>170</v>
      </c>
      <c r="D24" s="196">
        <v>1</v>
      </c>
      <c r="E24" s="197"/>
      <c r="F24" s="188"/>
      <c r="G24" s="187">
        <f t="shared" si="4"/>
        <v>0</v>
      </c>
      <c r="H24" s="198"/>
      <c r="I24" s="187"/>
      <c r="J24" s="188">
        <v>4.28</v>
      </c>
      <c r="K24" s="188">
        <f t="shared" si="0"/>
        <v>0</v>
      </c>
      <c r="L24" s="188">
        <f t="shared" si="5"/>
        <v>0</v>
      </c>
      <c r="M24" s="188">
        <f t="shared" si="3"/>
        <v>0</v>
      </c>
      <c r="N24" s="188">
        <f t="shared" si="6"/>
        <v>0</v>
      </c>
      <c r="O24" s="188">
        <f t="shared" si="1"/>
        <v>0</v>
      </c>
    </row>
    <row r="25" spans="1:15" s="72" customFormat="1" ht="12.75">
      <c r="A25" s="194" t="s">
        <v>512</v>
      </c>
      <c r="B25" s="195" t="s">
        <v>513</v>
      </c>
      <c r="C25" s="196" t="s">
        <v>514</v>
      </c>
      <c r="D25" s="196">
        <v>60</v>
      </c>
      <c r="E25" s="197"/>
      <c r="F25" s="188"/>
      <c r="G25" s="187">
        <f t="shared" si="4"/>
        <v>0</v>
      </c>
      <c r="H25" s="198"/>
      <c r="I25" s="187"/>
      <c r="J25" s="188">
        <f t="shared" si="2"/>
        <v>0</v>
      </c>
      <c r="K25" s="188">
        <f t="shared" si="0"/>
        <v>0</v>
      </c>
      <c r="L25" s="188">
        <f t="shared" si="5"/>
        <v>0</v>
      </c>
      <c r="M25" s="188">
        <f t="shared" si="3"/>
        <v>0</v>
      </c>
      <c r="N25" s="188">
        <f>D25*I25</f>
        <v>0</v>
      </c>
      <c r="O25" s="188">
        <f t="shared" si="1"/>
        <v>0</v>
      </c>
    </row>
    <row r="26" spans="1:15" s="72" customFormat="1" ht="25.5">
      <c r="A26" s="194" t="s">
        <v>515</v>
      </c>
      <c r="B26" s="195" t="s">
        <v>516</v>
      </c>
      <c r="C26" s="196" t="s">
        <v>517</v>
      </c>
      <c r="D26" s="196">
        <v>30</v>
      </c>
      <c r="E26" s="197"/>
      <c r="F26" s="188"/>
      <c r="G26" s="187">
        <f t="shared" si="4"/>
        <v>0</v>
      </c>
      <c r="H26" s="198"/>
      <c r="I26" s="187"/>
      <c r="J26" s="188">
        <f t="shared" si="2"/>
        <v>0</v>
      </c>
      <c r="K26" s="188">
        <f t="shared" si="0"/>
        <v>0</v>
      </c>
      <c r="L26" s="188">
        <f t="shared" si="5"/>
        <v>0</v>
      </c>
      <c r="M26" s="188">
        <f t="shared" si="3"/>
        <v>0</v>
      </c>
      <c r="N26" s="188">
        <f t="shared" si="6"/>
        <v>0</v>
      </c>
      <c r="O26" s="188">
        <f t="shared" si="1"/>
        <v>0</v>
      </c>
    </row>
    <row r="27" spans="1:15" s="72" customFormat="1" ht="12.75">
      <c r="A27" s="194" t="s">
        <v>518</v>
      </c>
      <c r="B27" s="195" t="s">
        <v>519</v>
      </c>
      <c r="C27" s="196" t="s">
        <v>520</v>
      </c>
      <c r="D27" s="196">
        <v>12</v>
      </c>
      <c r="E27" s="197"/>
      <c r="F27" s="188"/>
      <c r="G27" s="187">
        <f t="shared" si="4"/>
        <v>0</v>
      </c>
      <c r="H27" s="198"/>
      <c r="I27" s="200"/>
      <c r="J27" s="188">
        <f t="shared" si="2"/>
        <v>0</v>
      </c>
      <c r="K27" s="188">
        <f t="shared" si="0"/>
        <v>0</v>
      </c>
      <c r="L27" s="188">
        <f t="shared" si="5"/>
        <v>0</v>
      </c>
      <c r="M27" s="188">
        <f t="shared" si="3"/>
        <v>0</v>
      </c>
      <c r="N27" s="188">
        <f t="shared" si="6"/>
        <v>0</v>
      </c>
      <c r="O27" s="188">
        <f t="shared" si="1"/>
        <v>0</v>
      </c>
    </row>
    <row r="28" spans="1:15" s="72" customFormat="1" ht="12.75">
      <c r="A28" s="194" t="s">
        <v>521</v>
      </c>
      <c r="B28" s="195" t="s">
        <v>522</v>
      </c>
      <c r="C28" s="196" t="s">
        <v>53</v>
      </c>
      <c r="D28" s="196">
        <v>10</v>
      </c>
      <c r="E28" s="197"/>
      <c r="F28" s="188"/>
      <c r="G28" s="187">
        <f t="shared" si="4"/>
        <v>0</v>
      </c>
      <c r="H28" s="198"/>
      <c r="I28" s="187"/>
      <c r="J28" s="188">
        <f t="shared" si="2"/>
        <v>0</v>
      </c>
      <c r="K28" s="188">
        <f t="shared" si="0"/>
        <v>0</v>
      </c>
      <c r="L28" s="188">
        <f t="shared" si="5"/>
        <v>0</v>
      </c>
      <c r="M28" s="188">
        <f t="shared" si="3"/>
        <v>0</v>
      </c>
      <c r="N28" s="188">
        <f t="shared" si="6"/>
        <v>0</v>
      </c>
      <c r="O28" s="188">
        <f t="shared" si="1"/>
        <v>0</v>
      </c>
    </row>
    <row r="29" spans="1:15" s="72" customFormat="1" ht="25.5">
      <c r="A29" s="194" t="s">
        <v>523</v>
      </c>
      <c r="B29" s="195" t="s">
        <v>524</v>
      </c>
      <c r="C29" s="196" t="s">
        <v>53</v>
      </c>
      <c r="D29" s="196">
        <v>10</v>
      </c>
      <c r="E29" s="197"/>
      <c r="F29" s="188"/>
      <c r="G29" s="187">
        <f t="shared" si="4"/>
        <v>0</v>
      </c>
      <c r="H29" s="198"/>
      <c r="I29" s="187"/>
      <c r="J29" s="188">
        <f t="shared" si="2"/>
        <v>0</v>
      </c>
      <c r="K29" s="188">
        <f t="shared" si="0"/>
        <v>0</v>
      </c>
      <c r="L29" s="188">
        <f t="shared" si="5"/>
        <v>0</v>
      </c>
      <c r="M29" s="188">
        <f t="shared" si="3"/>
        <v>0</v>
      </c>
      <c r="N29" s="188">
        <f t="shared" si="3"/>
        <v>0</v>
      </c>
      <c r="O29" s="188">
        <f t="shared" si="1"/>
        <v>0</v>
      </c>
    </row>
    <row r="30" spans="1:15" s="72" customFormat="1" ht="25.5">
      <c r="A30" s="194" t="s">
        <v>525</v>
      </c>
      <c r="B30" s="195" t="s">
        <v>526</v>
      </c>
      <c r="C30" s="196" t="s">
        <v>527</v>
      </c>
      <c r="D30" s="196">
        <v>1</v>
      </c>
      <c r="E30" s="197"/>
      <c r="F30" s="188"/>
      <c r="G30" s="187">
        <f>E30*F30</f>
        <v>0</v>
      </c>
      <c r="H30" s="198"/>
      <c r="I30" s="187"/>
      <c r="J30" s="188">
        <f t="shared" si="2"/>
        <v>0</v>
      </c>
      <c r="K30" s="188">
        <f t="shared" si="0"/>
        <v>0</v>
      </c>
      <c r="L30" s="188">
        <f t="shared" si="5"/>
        <v>0</v>
      </c>
      <c r="M30" s="188">
        <f t="shared" si="3"/>
        <v>0</v>
      </c>
      <c r="N30" s="188">
        <f t="shared" si="3"/>
        <v>0</v>
      </c>
      <c r="O30" s="188">
        <f t="shared" si="1"/>
        <v>0</v>
      </c>
    </row>
    <row r="31" spans="1:15" s="72" customFormat="1" ht="25.5">
      <c r="A31" s="194" t="s">
        <v>528</v>
      </c>
      <c r="B31" s="195" t="s">
        <v>529</v>
      </c>
      <c r="C31" s="196" t="s">
        <v>527</v>
      </c>
      <c r="D31" s="196">
        <v>1</v>
      </c>
      <c r="E31" s="197"/>
      <c r="F31" s="188"/>
      <c r="G31" s="187">
        <f t="shared" si="4"/>
        <v>0</v>
      </c>
      <c r="H31" s="198"/>
      <c r="I31" s="187"/>
      <c r="J31" s="188">
        <f t="shared" si="2"/>
        <v>0</v>
      </c>
      <c r="K31" s="188">
        <f t="shared" si="0"/>
        <v>0</v>
      </c>
      <c r="L31" s="188">
        <f t="shared" si="5"/>
        <v>0</v>
      </c>
      <c r="M31" s="188">
        <f t="shared" si="3"/>
        <v>0</v>
      </c>
      <c r="N31" s="188">
        <f t="shared" si="3"/>
        <v>0</v>
      </c>
      <c r="O31" s="188">
        <f t="shared" si="1"/>
        <v>0</v>
      </c>
    </row>
    <row r="32" spans="1:15" s="72" customFormat="1" ht="25.5">
      <c r="A32" s="194" t="s">
        <v>530</v>
      </c>
      <c r="B32" s="195" t="s">
        <v>531</v>
      </c>
      <c r="C32" s="196" t="s">
        <v>527</v>
      </c>
      <c r="D32" s="196">
        <v>1</v>
      </c>
      <c r="E32" s="203"/>
      <c r="F32" s="188"/>
      <c r="G32" s="187">
        <f t="shared" si="4"/>
        <v>0</v>
      </c>
      <c r="H32" s="198"/>
      <c r="I32" s="187"/>
      <c r="J32" s="188">
        <f>SUM(G32:I32)</f>
        <v>0</v>
      </c>
      <c r="K32" s="188">
        <f t="shared" si="0"/>
        <v>0</v>
      </c>
      <c r="L32" s="188">
        <f t="shared" si="5"/>
        <v>0</v>
      </c>
      <c r="M32" s="188">
        <f t="shared" si="3"/>
        <v>0</v>
      </c>
      <c r="N32" s="188">
        <f t="shared" si="3"/>
        <v>0</v>
      </c>
      <c r="O32" s="188">
        <f t="shared" si="1"/>
        <v>0</v>
      </c>
    </row>
    <row r="33" spans="1:15" s="72" customFormat="1" ht="25.5">
      <c r="A33" s="194" t="s">
        <v>532</v>
      </c>
      <c r="B33" s="195" t="s">
        <v>533</v>
      </c>
      <c r="C33" s="196" t="s">
        <v>527</v>
      </c>
      <c r="D33" s="196">
        <v>1</v>
      </c>
      <c r="E33" s="203"/>
      <c r="F33" s="188"/>
      <c r="G33" s="187">
        <f t="shared" si="4"/>
        <v>0</v>
      </c>
      <c r="H33" s="198"/>
      <c r="I33" s="187"/>
      <c r="J33" s="188">
        <f>SUM(G33:I33)</f>
        <v>0</v>
      </c>
      <c r="K33" s="188">
        <f>D33*E33</f>
        <v>0</v>
      </c>
      <c r="L33" s="188">
        <f>D33*G33</f>
        <v>0</v>
      </c>
      <c r="M33" s="188">
        <f t="shared" si="3"/>
        <v>0</v>
      </c>
      <c r="N33" s="188">
        <f t="shared" si="3"/>
        <v>0</v>
      </c>
      <c r="O33" s="188">
        <f t="shared" si="1"/>
        <v>0</v>
      </c>
    </row>
    <row r="34" spans="1:15" s="72" customFormat="1" ht="12.75">
      <c r="A34" s="226" t="s">
        <v>534</v>
      </c>
      <c r="B34" s="227"/>
      <c r="C34" s="218"/>
      <c r="D34" s="218"/>
      <c r="E34" s="228"/>
      <c r="F34" s="187"/>
      <c r="G34" s="187"/>
      <c r="H34" s="188"/>
      <c r="I34" s="187"/>
      <c r="J34" s="187"/>
      <c r="K34" s="187"/>
      <c r="L34" s="187"/>
      <c r="M34" s="187"/>
      <c r="N34" s="187"/>
      <c r="O34" s="187"/>
    </row>
    <row r="35" spans="1:15" s="72" customFormat="1" ht="12.75">
      <c r="A35" s="216">
        <v>1</v>
      </c>
      <c r="B35" s="195" t="s">
        <v>535</v>
      </c>
      <c r="C35" s="216" t="s">
        <v>18</v>
      </c>
      <c r="D35" s="216">
        <v>1</v>
      </c>
      <c r="E35" s="199"/>
      <c r="F35" s="200"/>
      <c r="G35" s="187">
        <f>E35*F35</f>
        <v>0</v>
      </c>
      <c r="H35" s="201"/>
      <c r="I35" s="200"/>
      <c r="J35" s="188">
        <f aca="true" t="shared" si="7" ref="J35:J41">SUM(G35:I35)</f>
        <v>0</v>
      </c>
      <c r="K35" s="188">
        <f aca="true" t="shared" si="8" ref="K35:K41">D35*E35</f>
        <v>0</v>
      </c>
      <c r="L35" s="188">
        <f aca="true" t="shared" si="9" ref="L35:L41">D35*G35</f>
        <v>0</v>
      </c>
      <c r="M35" s="188">
        <f aca="true" t="shared" si="10" ref="M35:N41">D35*H35</f>
        <v>0</v>
      </c>
      <c r="N35" s="188">
        <f t="shared" si="10"/>
        <v>0</v>
      </c>
      <c r="O35" s="188">
        <f aca="true" t="shared" si="11" ref="O35:O41">SUM(L35:N35)</f>
        <v>0</v>
      </c>
    </row>
    <row r="36" spans="1:15" s="72" customFormat="1" ht="12.75">
      <c r="A36" s="216">
        <v>2</v>
      </c>
      <c r="B36" s="218" t="s">
        <v>536</v>
      </c>
      <c r="C36" s="216" t="s">
        <v>53</v>
      </c>
      <c r="D36" s="216">
        <v>14</v>
      </c>
      <c r="E36" s="199"/>
      <c r="F36" s="200"/>
      <c r="G36" s="187">
        <f aca="true" t="shared" si="12" ref="G36:G41">E36*F36</f>
        <v>0</v>
      </c>
      <c r="H36" s="201"/>
      <c r="I36" s="200"/>
      <c r="J36" s="188">
        <f t="shared" si="7"/>
        <v>0</v>
      </c>
      <c r="K36" s="188">
        <f t="shared" si="8"/>
        <v>0</v>
      </c>
      <c r="L36" s="188">
        <f t="shared" si="9"/>
        <v>0</v>
      </c>
      <c r="M36" s="188">
        <f t="shared" si="10"/>
        <v>0</v>
      </c>
      <c r="N36" s="188">
        <f t="shared" si="10"/>
        <v>0</v>
      </c>
      <c r="O36" s="188">
        <f t="shared" si="11"/>
        <v>0</v>
      </c>
    </row>
    <row r="37" spans="1:15" s="72" customFormat="1" ht="12.75">
      <c r="A37" s="216">
        <v>3</v>
      </c>
      <c r="B37" s="218" t="s">
        <v>537</v>
      </c>
      <c r="C37" s="216" t="s">
        <v>170</v>
      </c>
      <c r="D37" s="216">
        <v>2</v>
      </c>
      <c r="E37" s="199"/>
      <c r="F37" s="200"/>
      <c r="G37" s="187">
        <f t="shared" si="12"/>
        <v>0</v>
      </c>
      <c r="H37" s="201"/>
      <c r="I37" s="200"/>
      <c r="J37" s="188">
        <f t="shared" si="7"/>
        <v>0</v>
      </c>
      <c r="K37" s="188">
        <f t="shared" si="8"/>
        <v>0</v>
      </c>
      <c r="L37" s="188">
        <f t="shared" si="9"/>
        <v>0</v>
      </c>
      <c r="M37" s="188">
        <f t="shared" si="10"/>
        <v>0</v>
      </c>
      <c r="N37" s="188">
        <f t="shared" si="10"/>
        <v>0</v>
      </c>
      <c r="O37" s="188">
        <f t="shared" si="11"/>
        <v>0</v>
      </c>
    </row>
    <row r="38" spans="1:15" s="72" customFormat="1" ht="12.75">
      <c r="A38" s="216">
        <v>4</v>
      </c>
      <c r="B38" s="195" t="s">
        <v>538</v>
      </c>
      <c r="C38" s="216" t="s">
        <v>170</v>
      </c>
      <c r="D38" s="216">
        <v>4</v>
      </c>
      <c r="E38" s="199"/>
      <c r="F38" s="200"/>
      <c r="G38" s="187">
        <f t="shared" si="12"/>
        <v>0</v>
      </c>
      <c r="H38" s="201"/>
      <c r="I38" s="200"/>
      <c r="J38" s="188">
        <f t="shared" si="7"/>
        <v>0</v>
      </c>
      <c r="K38" s="188">
        <f t="shared" si="8"/>
        <v>0</v>
      </c>
      <c r="L38" s="188">
        <f t="shared" si="9"/>
        <v>0</v>
      </c>
      <c r="M38" s="188">
        <f t="shared" si="10"/>
        <v>0</v>
      </c>
      <c r="N38" s="188">
        <f t="shared" si="10"/>
        <v>0</v>
      </c>
      <c r="O38" s="188">
        <f t="shared" si="11"/>
        <v>0</v>
      </c>
    </row>
    <row r="39" spans="1:15" s="72" customFormat="1" ht="12.75">
      <c r="A39" s="216">
        <v>5</v>
      </c>
      <c r="B39" s="218" t="s">
        <v>539</v>
      </c>
      <c r="C39" s="216" t="s">
        <v>53</v>
      </c>
      <c r="D39" s="216">
        <v>3</v>
      </c>
      <c r="E39" s="199"/>
      <c r="F39" s="200"/>
      <c r="G39" s="187">
        <f t="shared" si="12"/>
        <v>0</v>
      </c>
      <c r="H39" s="201"/>
      <c r="I39" s="200"/>
      <c r="J39" s="188">
        <f t="shared" si="7"/>
        <v>0</v>
      </c>
      <c r="K39" s="188">
        <f t="shared" si="8"/>
        <v>0</v>
      </c>
      <c r="L39" s="188">
        <f t="shared" si="9"/>
        <v>0</v>
      </c>
      <c r="M39" s="188">
        <f t="shared" si="10"/>
        <v>0</v>
      </c>
      <c r="N39" s="188">
        <f t="shared" si="10"/>
        <v>0</v>
      </c>
      <c r="O39" s="188">
        <f t="shared" si="11"/>
        <v>0</v>
      </c>
    </row>
    <row r="40" spans="1:15" s="72" customFormat="1" ht="12.75">
      <c r="A40" s="216">
        <v>6</v>
      </c>
      <c r="B40" s="218" t="s">
        <v>540</v>
      </c>
      <c r="C40" s="216" t="s">
        <v>18</v>
      </c>
      <c r="D40" s="216">
        <v>1</v>
      </c>
      <c r="E40" s="199"/>
      <c r="F40" s="200"/>
      <c r="G40" s="187">
        <f t="shared" si="12"/>
        <v>0</v>
      </c>
      <c r="H40" s="201"/>
      <c r="I40" s="200"/>
      <c r="J40" s="188">
        <f t="shared" si="7"/>
        <v>0</v>
      </c>
      <c r="K40" s="188">
        <f t="shared" si="8"/>
        <v>0</v>
      </c>
      <c r="L40" s="188">
        <f t="shared" si="9"/>
        <v>0</v>
      </c>
      <c r="M40" s="188">
        <f t="shared" si="10"/>
        <v>0</v>
      </c>
      <c r="N40" s="188">
        <f t="shared" si="10"/>
        <v>0</v>
      </c>
      <c r="O40" s="188">
        <f t="shared" si="11"/>
        <v>0</v>
      </c>
    </row>
    <row r="41" spans="1:15" s="72" customFormat="1" ht="12.75">
      <c r="A41" s="216">
        <v>7</v>
      </c>
      <c r="B41" s="218" t="s">
        <v>541</v>
      </c>
      <c r="C41" s="216" t="s">
        <v>18</v>
      </c>
      <c r="D41" s="216">
        <v>1</v>
      </c>
      <c r="E41" s="199"/>
      <c r="F41" s="200"/>
      <c r="G41" s="187">
        <f t="shared" si="12"/>
        <v>0</v>
      </c>
      <c r="H41" s="201"/>
      <c r="I41" s="200"/>
      <c r="J41" s="188">
        <f t="shared" si="7"/>
        <v>0</v>
      </c>
      <c r="K41" s="188">
        <f t="shared" si="8"/>
        <v>0</v>
      </c>
      <c r="L41" s="188">
        <f t="shared" si="9"/>
        <v>0</v>
      </c>
      <c r="M41" s="188">
        <f t="shared" si="10"/>
        <v>0</v>
      </c>
      <c r="N41" s="188">
        <f t="shared" si="10"/>
        <v>0</v>
      </c>
      <c r="O41" s="188">
        <f t="shared" si="11"/>
        <v>0</v>
      </c>
    </row>
    <row r="42" spans="1:15" s="42" customFormat="1" ht="12.75">
      <c r="A42" s="229"/>
      <c r="B42" s="230" t="s">
        <v>0</v>
      </c>
      <c r="C42" s="231"/>
      <c r="D42" s="229"/>
      <c r="E42" s="232"/>
      <c r="F42" s="46"/>
      <c r="G42" s="48"/>
      <c r="H42" s="47"/>
      <c r="I42" s="48"/>
      <c r="J42" s="47"/>
      <c r="K42" s="48">
        <f>SUM(K13:K41)</f>
        <v>0</v>
      </c>
      <c r="L42" s="47">
        <f>SUM(L13:L41)</f>
        <v>0</v>
      </c>
      <c r="M42" s="48">
        <f>SUM(M13:M41)</f>
        <v>0</v>
      </c>
      <c r="N42" s="47">
        <f>SUM(N13:N41)</f>
        <v>0</v>
      </c>
      <c r="O42" s="63">
        <f>SUM(O13:O41)</f>
        <v>0</v>
      </c>
    </row>
    <row r="43" spans="10:15" ht="12.75">
      <c r="J43" s="15" t="s">
        <v>857</v>
      </c>
      <c r="K43" s="14"/>
      <c r="L43" s="14"/>
      <c r="M43" s="14">
        <f>M42*0%</f>
        <v>0</v>
      </c>
      <c r="N43" s="14"/>
      <c r="O43" s="49">
        <f>M43</f>
        <v>0</v>
      </c>
    </row>
    <row r="44" spans="10:15" ht="12.75">
      <c r="J44" s="15" t="s">
        <v>14</v>
      </c>
      <c r="K44" s="50">
        <f>SUM(K42:K43)</f>
        <v>0</v>
      </c>
      <c r="L44" s="50">
        <f>SUM(L42:L43)</f>
        <v>0</v>
      </c>
      <c r="M44" s="50">
        <f>SUM(M42:M43)</f>
        <v>0</v>
      </c>
      <c r="N44" s="50">
        <f>SUM(N42:N43)</f>
        <v>0</v>
      </c>
      <c r="O44" s="51">
        <f>SUM(O42:O43)</f>
        <v>0</v>
      </c>
    </row>
    <row r="45" spans="2:5" ht="12.75">
      <c r="B45" s="52" t="s">
        <v>16</v>
      </c>
      <c r="E45" s="53"/>
    </row>
    <row r="46" ht="12.75">
      <c r="E46" s="53"/>
    </row>
    <row r="47" spans="1:16" s="4" customFormat="1" ht="12.75">
      <c r="A47" s="3"/>
      <c r="B47" s="52" t="s">
        <v>17</v>
      </c>
      <c r="C47" s="2"/>
      <c r="D47" s="3"/>
      <c r="E47" s="53"/>
      <c r="G47" s="5"/>
      <c r="H47" s="5"/>
      <c r="I47" s="5"/>
      <c r="J47" s="5"/>
      <c r="K47" s="5"/>
      <c r="L47" s="5"/>
      <c r="M47" s="5"/>
      <c r="N47" s="5"/>
      <c r="O47" s="6"/>
      <c r="P47" s="6"/>
    </row>
    <row r="48" spans="2:5" ht="12.75">
      <c r="B48" s="215"/>
      <c r="E48" s="53"/>
    </row>
    <row r="49" spans="1:17" s="4" customFormat="1" ht="12.75">
      <c r="A49" s="3"/>
      <c r="B49" s="1"/>
      <c r="C49" s="2"/>
      <c r="D49" s="3"/>
      <c r="E49" s="53"/>
      <c r="G49" s="5"/>
      <c r="H49" s="5"/>
      <c r="I49" s="5"/>
      <c r="J49" s="5"/>
      <c r="K49" s="5"/>
      <c r="L49" s="5"/>
      <c r="M49" s="5"/>
      <c r="N49" s="5"/>
      <c r="O49" s="6"/>
      <c r="P49" s="6"/>
      <c r="Q49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C3">
      <selection activeCell="R11" sqref="R11"/>
    </sheetView>
  </sheetViews>
  <sheetFormatPr defaultColWidth="9.140625" defaultRowHeight="12.75"/>
  <cols>
    <col min="1" max="1" width="5.7109375" style="3" customWidth="1"/>
    <col min="2" max="2" width="37.00390625" style="1" customWidth="1"/>
    <col min="3" max="3" width="6.7109375" style="2" customWidth="1"/>
    <col min="4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831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14.25">
      <c r="A10" s="353" t="s">
        <v>1</v>
      </c>
      <c r="B10" s="370" t="s">
        <v>2</v>
      </c>
      <c r="C10" s="368" t="s">
        <v>3</v>
      </c>
      <c r="D10" s="353" t="s">
        <v>4</v>
      </c>
      <c r="E10" s="364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9.5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8"/>
      <c r="B12" s="179"/>
      <c r="C12" s="180"/>
      <c r="D12" s="178"/>
      <c r="E12" s="178"/>
      <c r="F12" s="181"/>
      <c r="G12" s="14"/>
      <c r="H12" s="14"/>
      <c r="I12" s="14"/>
      <c r="J12" s="14"/>
      <c r="K12" s="14"/>
      <c r="L12" s="14"/>
      <c r="M12" s="14"/>
      <c r="N12" s="14"/>
      <c r="O12" s="182"/>
    </row>
    <row r="13" spans="1:15" s="72" customFormat="1" ht="25.5">
      <c r="A13" s="194" t="s">
        <v>489</v>
      </c>
      <c r="B13" s="225" t="s">
        <v>866</v>
      </c>
      <c r="C13" s="216" t="s">
        <v>18</v>
      </c>
      <c r="D13" s="196">
        <v>2</v>
      </c>
      <c r="E13" s="197"/>
      <c r="F13" s="188"/>
      <c r="G13" s="187">
        <f>E13*F13</f>
        <v>0</v>
      </c>
      <c r="H13" s="198"/>
      <c r="I13" s="187"/>
      <c r="J13" s="188">
        <f>SUM(G13:I13)</f>
        <v>0</v>
      </c>
      <c r="K13" s="188">
        <f>D13*E13</f>
        <v>0</v>
      </c>
      <c r="L13" s="188">
        <f>D13*G13</f>
        <v>0</v>
      </c>
      <c r="M13" s="188">
        <f>D13*H13</f>
        <v>0</v>
      </c>
      <c r="N13" s="188">
        <f>D13*I13</f>
        <v>0</v>
      </c>
      <c r="O13" s="188">
        <f>SUM(L13:N13)</f>
        <v>0</v>
      </c>
    </row>
    <row r="14" spans="1:15" s="72" customFormat="1" ht="25.5">
      <c r="A14" s="194" t="s">
        <v>491</v>
      </c>
      <c r="B14" s="195" t="s">
        <v>865</v>
      </c>
      <c r="C14" s="196" t="s">
        <v>103</v>
      </c>
      <c r="D14" s="196">
        <v>1</v>
      </c>
      <c r="E14" s="197"/>
      <c r="F14" s="188"/>
      <c r="G14" s="187">
        <f>E14*F14</f>
        <v>0</v>
      </c>
      <c r="H14" s="198"/>
      <c r="I14" s="187"/>
      <c r="J14" s="188">
        <f>SUM(G14:I14)</f>
        <v>0</v>
      </c>
      <c r="K14" s="188">
        <f>D14*E14</f>
        <v>0</v>
      </c>
      <c r="L14" s="188">
        <f>D14*G14</f>
        <v>0</v>
      </c>
      <c r="M14" s="188">
        <f>D14*H14</f>
        <v>0</v>
      </c>
      <c r="N14" s="188">
        <f>D14*I14</f>
        <v>0</v>
      </c>
      <c r="O14" s="188">
        <f>SUM(L14:N14)</f>
        <v>0</v>
      </c>
    </row>
    <row r="15" spans="1:15" s="72" customFormat="1" ht="33.75" customHeight="1">
      <c r="A15" s="194" t="s">
        <v>493</v>
      </c>
      <c r="B15" s="195" t="s">
        <v>867</v>
      </c>
      <c r="C15" s="196" t="s">
        <v>103</v>
      </c>
      <c r="D15" s="196">
        <v>1</v>
      </c>
      <c r="E15" s="197"/>
      <c r="F15" s="188"/>
      <c r="G15" s="187">
        <f>E15*F15</f>
        <v>0</v>
      </c>
      <c r="H15" s="198"/>
      <c r="I15" s="187"/>
      <c r="J15" s="188">
        <f>SUM(G15:I15)</f>
        <v>0</v>
      </c>
      <c r="K15" s="188">
        <f>D15*E15</f>
        <v>0</v>
      </c>
      <c r="L15" s="188">
        <f>D15*G15</f>
        <v>0</v>
      </c>
      <c r="M15" s="188">
        <f>D15*H15</f>
        <v>0</v>
      </c>
      <c r="N15" s="188">
        <f>D15*I15</f>
        <v>0</v>
      </c>
      <c r="O15" s="188">
        <f>SUM(L15:N15)</f>
        <v>0</v>
      </c>
    </row>
    <row r="16" spans="1:15" s="72" customFormat="1" ht="25.5">
      <c r="A16" s="194" t="s">
        <v>496</v>
      </c>
      <c r="B16" s="195" t="s">
        <v>868</v>
      </c>
      <c r="C16" s="216" t="s">
        <v>18</v>
      </c>
      <c r="D16" s="196">
        <v>2</v>
      </c>
      <c r="E16" s="199"/>
      <c r="F16" s="200"/>
      <c r="G16" s="200">
        <f>E16*F16</f>
        <v>0</v>
      </c>
      <c r="H16" s="201"/>
      <c r="I16" s="200"/>
      <c r="J16" s="188">
        <f>SUM(G16:I16)</f>
        <v>0</v>
      </c>
      <c r="K16" s="188">
        <f>D16*E16</f>
        <v>0</v>
      </c>
      <c r="L16" s="188">
        <f>D16*G16</f>
        <v>0</v>
      </c>
      <c r="M16" s="188">
        <f>D16*H16</f>
        <v>0</v>
      </c>
      <c r="N16" s="188">
        <f>D16*I16</f>
        <v>0</v>
      </c>
      <c r="O16" s="188">
        <f>SUM(L16:N16)</f>
        <v>0</v>
      </c>
    </row>
    <row r="17" spans="1:15" s="42" customFormat="1" ht="12.75">
      <c r="A17" s="229"/>
      <c r="B17" s="230" t="s">
        <v>0</v>
      </c>
      <c r="C17" s="231"/>
      <c r="D17" s="229"/>
      <c r="E17" s="232"/>
      <c r="F17" s="46"/>
      <c r="G17" s="48"/>
      <c r="H17" s="47"/>
      <c r="I17" s="48"/>
      <c r="J17" s="47"/>
      <c r="K17" s="48">
        <f>SUM(K13:K16)</f>
        <v>0</v>
      </c>
      <c r="L17" s="47">
        <f>SUM(L13:L16)</f>
        <v>0</v>
      </c>
      <c r="M17" s="48">
        <f>SUM(M13:M16)</f>
        <v>0</v>
      </c>
      <c r="N17" s="47">
        <f>SUM(N13:N16)</f>
        <v>0</v>
      </c>
      <c r="O17" s="63">
        <f>SUM(O13:O16)</f>
        <v>0</v>
      </c>
    </row>
    <row r="18" spans="10:15" ht="12.75">
      <c r="J18" s="15" t="s">
        <v>856</v>
      </c>
      <c r="K18" s="14"/>
      <c r="L18" s="14"/>
      <c r="M18" s="14">
        <f>M17*0%</f>
        <v>0</v>
      </c>
      <c r="N18" s="14"/>
      <c r="O18" s="49">
        <f>M18</f>
        <v>0</v>
      </c>
    </row>
    <row r="19" spans="10:15" ht="12.75">
      <c r="J19" s="15" t="s">
        <v>14</v>
      </c>
      <c r="K19" s="50">
        <f>SUM(K17:K18)</f>
        <v>0</v>
      </c>
      <c r="L19" s="50">
        <f>SUM(L17:L18)</f>
        <v>0</v>
      </c>
      <c r="M19" s="50">
        <f>SUM(M17:M18)</f>
        <v>0</v>
      </c>
      <c r="N19" s="50">
        <f>SUM(N17:N18)</f>
        <v>0</v>
      </c>
      <c r="O19" s="51">
        <f>SUM(O17:O18)</f>
        <v>0</v>
      </c>
    </row>
    <row r="20" spans="10:15" ht="12.75">
      <c r="J20" s="15"/>
      <c r="K20" s="64"/>
      <c r="L20" s="64"/>
      <c r="M20" s="64"/>
      <c r="N20" s="64"/>
      <c r="O20" s="65"/>
    </row>
    <row r="21" spans="2:5" ht="12.75">
      <c r="B21" s="52" t="s">
        <v>16</v>
      </c>
      <c r="E21" s="53"/>
    </row>
    <row r="22" ht="12.75">
      <c r="E22" s="53"/>
    </row>
    <row r="23" spans="1:16" s="4" customFormat="1" ht="12.75">
      <c r="A23" s="3"/>
      <c r="B23" s="52" t="s">
        <v>17</v>
      </c>
      <c r="C23" s="2"/>
      <c r="D23" s="3"/>
      <c r="E23" s="53"/>
      <c r="G23" s="5"/>
      <c r="H23" s="5"/>
      <c r="I23" s="5"/>
      <c r="J23" s="5"/>
      <c r="K23" s="5"/>
      <c r="L23" s="5"/>
      <c r="M23" s="5"/>
      <c r="N23" s="5"/>
      <c r="O23" s="6"/>
      <c r="P23" s="6"/>
    </row>
    <row r="24" spans="1:17" s="4" customFormat="1" ht="12.75">
      <c r="A24" s="3"/>
      <c r="B24" s="1"/>
      <c r="C24" s="2"/>
      <c r="D24" s="3"/>
      <c r="E24" s="53"/>
      <c r="G24" s="5"/>
      <c r="H24" s="5"/>
      <c r="I24" s="5"/>
      <c r="J24" s="5"/>
      <c r="K24" s="5"/>
      <c r="L24" s="5"/>
      <c r="M24" s="5"/>
      <c r="N24" s="5"/>
      <c r="O24" s="6"/>
      <c r="P24" s="6"/>
      <c r="Q24" s="6"/>
    </row>
  </sheetData>
  <sheetProtection/>
  <mergeCells count="9">
    <mergeCell ref="A1:O1"/>
    <mergeCell ref="A2:O2"/>
    <mergeCell ref="A4:O4"/>
    <mergeCell ref="A10:A11"/>
    <mergeCell ref="B10:B11"/>
    <mergeCell ref="C10:C11"/>
    <mergeCell ref="D10:D11"/>
    <mergeCell ref="E10:J10"/>
    <mergeCell ref="K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140625" style="3" customWidth="1"/>
    <col min="2" max="2" width="10.00390625" style="3" customWidth="1"/>
    <col min="3" max="3" width="28.5742187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10" ht="24.75" customHeight="1">
      <c r="A1" s="350" t="s">
        <v>864</v>
      </c>
      <c r="B1" s="350"/>
      <c r="C1" s="350"/>
      <c r="D1" s="350"/>
      <c r="E1" s="350"/>
      <c r="F1" s="350"/>
      <c r="G1" s="350"/>
      <c r="H1" s="350"/>
      <c r="J1" s="346" t="s">
        <v>881</v>
      </c>
    </row>
    <row r="2" spans="1:8" ht="52.5" customHeight="1">
      <c r="A2" s="351" t="s">
        <v>818</v>
      </c>
      <c r="B2" s="351"/>
      <c r="C2" s="351"/>
      <c r="D2" s="351"/>
      <c r="E2" s="351"/>
      <c r="F2" s="351"/>
      <c r="G2" s="351"/>
      <c r="H2" s="351"/>
    </row>
    <row r="3" spans="1:8" ht="14.25">
      <c r="A3" s="339"/>
      <c r="B3" s="339"/>
      <c r="C3" s="340"/>
      <c r="D3" s="341"/>
      <c r="E3" s="6"/>
      <c r="F3" s="6"/>
      <c r="G3" s="6"/>
      <c r="H3" s="6"/>
    </row>
    <row r="4" spans="1:8" ht="15">
      <c r="A4" s="352" t="s">
        <v>834</v>
      </c>
      <c r="B4" s="352"/>
      <c r="C4" s="352"/>
      <c r="D4" s="352"/>
      <c r="E4" s="352"/>
      <c r="F4" s="352"/>
      <c r="G4" s="352"/>
      <c r="H4" s="352"/>
    </row>
    <row r="5" spans="1:8" ht="14.25">
      <c r="A5" s="339"/>
      <c r="B5" s="339"/>
      <c r="C5" s="342"/>
      <c r="D5" s="341"/>
      <c r="E5" s="6"/>
      <c r="F5" s="6"/>
      <c r="G5" s="6"/>
      <c r="H5" s="6"/>
    </row>
    <row r="6" spans="1:8" ht="15">
      <c r="A6" s="338" t="s">
        <v>813</v>
      </c>
      <c r="B6" s="10"/>
      <c r="C6" s="66"/>
      <c r="D6" s="341"/>
      <c r="E6" s="6"/>
      <c r="F6" s="6"/>
      <c r="G6" s="6"/>
      <c r="H6" s="6"/>
    </row>
    <row r="7" spans="1:8" ht="15">
      <c r="A7" s="338" t="s">
        <v>862</v>
      </c>
      <c r="B7" s="10"/>
      <c r="C7" s="66"/>
      <c r="D7" s="341"/>
      <c r="E7" s="6"/>
      <c r="F7" s="6"/>
      <c r="G7" s="6"/>
      <c r="H7" s="6"/>
    </row>
    <row r="8" spans="1:8" ht="15">
      <c r="A8" s="338" t="s">
        <v>815</v>
      </c>
      <c r="B8" s="10"/>
      <c r="C8" s="66"/>
      <c r="D8" s="341"/>
      <c r="E8" s="6"/>
      <c r="F8" s="6"/>
      <c r="G8" s="6"/>
      <c r="H8" s="6"/>
    </row>
    <row r="9" spans="1:8" ht="15">
      <c r="A9" s="338" t="s">
        <v>816</v>
      </c>
      <c r="B9" s="10"/>
      <c r="C9" s="66"/>
      <c r="D9" s="341"/>
      <c r="E9" s="6"/>
      <c r="F9" s="6"/>
      <c r="G9" s="6"/>
      <c r="H9" s="6"/>
    </row>
    <row r="11" spans="1:9" ht="20.25" customHeight="1">
      <c r="A11" s="353" t="s">
        <v>1</v>
      </c>
      <c r="B11" s="365" t="s">
        <v>9</v>
      </c>
      <c r="C11" s="357" t="s">
        <v>10</v>
      </c>
      <c r="D11" s="355" t="s">
        <v>22</v>
      </c>
      <c r="E11" s="364" t="s">
        <v>11</v>
      </c>
      <c r="F11" s="364"/>
      <c r="G11" s="364"/>
      <c r="H11" s="362" t="s">
        <v>7</v>
      </c>
      <c r="I11" s="9"/>
    </row>
    <row r="12" spans="1:8" ht="78.75" customHeight="1">
      <c r="A12" s="354"/>
      <c r="B12" s="366"/>
      <c r="C12" s="358"/>
      <c r="D12" s="356"/>
      <c r="E12" s="86" t="s">
        <v>23</v>
      </c>
      <c r="F12" s="86" t="s">
        <v>24</v>
      </c>
      <c r="G12" s="86" t="s">
        <v>25</v>
      </c>
      <c r="H12" s="363"/>
    </row>
    <row r="13" spans="1:8" ht="12.75">
      <c r="A13" s="27"/>
      <c r="B13" s="26"/>
      <c r="C13" s="73"/>
      <c r="D13" s="29"/>
      <c r="E13" s="24"/>
      <c r="F13" s="30"/>
      <c r="G13" s="32"/>
      <c r="H13" s="34"/>
    </row>
    <row r="14" spans="1:10" s="104" customFormat="1" ht="12.75">
      <c r="A14" s="98">
        <v>1</v>
      </c>
      <c r="B14" s="99" t="s">
        <v>835</v>
      </c>
      <c r="C14" s="97" t="s">
        <v>809</v>
      </c>
      <c r="D14" s="100">
        <f>'2-1 UKT_NAI'!O75</f>
        <v>0</v>
      </c>
      <c r="E14" s="101">
        <f>'2-1 UKT_NAI'!L75</f>
        <v>0</v>
      </c>
      <c r="F14" s="101">
        <f>'2-1 UKT_NAI'!M75</f>
        <v>0</v>
      </c>
      <c r="G14" s="101">
        <f>'2-1 UKT_NAI'!N75</f>
        <v>0</v>
      </c>
      <c r="H14" s="102">
        <f>'2-1 UKT_NAI'!K75</f>
        <v>0</v>
      </c>
      <c r="I14" s="103"/>
      <c r="J14" s="103"/>
    </row>
    <row r="15" spans="1:10" s="104" customFormat="1" ht="25.5">
      <c r="A15" s="98">
        <v>2</v>
      </c>
      <c r="B15" s="99" t="s">
        <v>836</v>
      </c>
      <c r="C15" s="97" t="s">
        <v>810</v>
      </c>
      <c r="D15" s="100">
        <f>'2-1 UKT_NAI'!O75</f>
        <v>0</v>
      </c>
      <c r="E15" s="101">
        <f>'2-2 Tvertne'!L28</f>
        <v>0</v>
      </c>
      <c r="F15" s="101">
        <f>'2-2 Tvertne'!M28</f>
        <v>0</v>
      </c>
      <c r="G15" s="101">
        <f>'2-2 Tvertne'!N28</f>
        <v>0</v>
      </c>
      <c r="H15" s="102">
        <f>'2-2 Tvertne'!K28</f>
        <v>0</v>
      </c>
      <c r="I15" s="103"/>
      <c r="J15" s="103"/>
    </row>
    <row r="16" spans="1:10" s="104" customFormat="1" ht="12.75">
      <c r="A16" s="98">
        <v>3</v>
      </c>
      <c r="B16" s="99" t="s">
        <v>837</v>
      </c>
      <c r="C16" s="97" t="s">
        <v>811</v>
      </c>
      <c r="D16" s="100">
        <f>'2-3 Ēka '!O111</f>
        <v>0</v>
      </c>
      <c r="E16" s="101">
        <f>'2-3 Ēka '!L111</f>
        <v>0</v>
      </c>
      <c r="F16" s="101">
        <f>'2-3 Ēka '!M111</f>
        <v>0</v>
      </c>
      <c r="G16" s="101">
        <f>'2-3 Ēka '!N111</f>
        <v>0</v>
      </c>
      <c r="H16" s="102">
        <f>'2-3 Ēka '!K111</f>
        <v>0</v>
      </c>
      <c r="I16" s="103"/>
      <c r="J16" s="103"/>
    </row>
    <row r="17" spans="1:10" s="104" customFormat="1" ht="25.5">
      <c r="A17" s="98">
        <v>4</v>
      </c>
      <c r="B17" s="99" t="s">
        <v>838</v>
      </c>
      <c r="C17" s="97" t="s">
        <v>693</v>
      </c>
      <c r="D17" s="100">
        <f>'2-4 Teh.iek._NAI '!O50</f>
        <v>0</v>
      </c>
      <c r="E17" s="101">
        <f>'2-4 Teh.iek._NAI '!L50</f>
        <v>0</v>
      </c>
      <c r="F17" s="101">
        <f>'2-4 Teh.iek._NAI '!M50</f>
        <v>0</v>
      </c>
      <c r="G17" s="101">
        <f>'2-4 Teh.iek._NAI '!N50</f>
        <v>0</v>
      </c>
      <c r="H17" s="102">
        <f>'2-4 Teh.iek._NAI '!K50</f>
        <v>0</v>
      </c>
      <c r="I17" s="103"/>
      <c r="J17" s="103"/>
    </row>
    <row r="18" spans="1:10" s="104" customFormat="1" ht="12.75">
      <c r="A18" s="98">
        <v>5</v>
      </c>
      <c r="B18" s="99" t="s">
        <v>839</v>
      </c>
      <c r="C18" s="97" t="s">
        <v>845</v>
      </c>
      <c r="D18" s="100">
        <f>'2-5 EL_NAI'!O71</f>
        <v>0</v>
      </c>
      <c r="E18" s="379">
        <f>'2-5 EL_NAI'!L71</f>
        <v>0</v>
      </c>
      <c r="F18" s="379">
        <f>'2-5 EL_NAI'!M71</f>
        <v>0</v>
      </c>
      <c r="G18" s="379">
        <f>'2-5 EL_NAI'!N71</f>
        <v>0</v>
      </c>
      <c r="H18" s="380">
        <f>'2-5 EL_NAI'!K71</f>
        <v>0</v>
      </c>
      <c r="I18" s="103"/>
      <c r="J18" s="103"/>
    </row>
    <row r="19" spans="1:10" s="104" customFormat="1" ht="12.75">
      <c r="A19" s="98">
        <v>6</v>
      </c>
      <c r="B19" s="99" t="s">
        <v>840</v>
      </c>
      <c r="C19" s="97" t="s">
        <v>848</v>
      </c>
      <c r="D19" s="100">
        <f>'2-6 Papildaprikojums'!O27</f>
        <v>0</v>
      </c>
      <c r="E19" s="101">
        <f>'2-6 Papildaprikojums'!L27</f>
        <v>0</v>
      </c>
      <c r="F19" s="101">
        <f>'2-6 Papildaprikojums'!M27</f>
        <v>0</v>
      </c>
      <c r="G19" s="101">
        <f>'2-6 Papildaprikojums'!N27</f>
        <v>0</v>
      </c>
      <c r="H19" s="102">
        <f>'2-6 Papildaprikojums'!K27</f>
        <v>0</v>
      </c>
      <c r="I19" s="103"/>
      <c r="J19" s="103"/>
    </row>
    <row r="20" spans="1:10" ht="12.75">
      <c r="A20" s="20"/>
      <c r="B20" s="21"/>
      <c r="C20" s="28"/>
      <c r="D20" s="76"/>
      <c r="E20" s="77"/>
      <c r="F20" s="78"/>
      <c r="G20" s="77"/>
      <c r="H20" s="79"/>
      <c r="I20" s="75"/>
      <c r="J20" s="75"/>
    </row>
    <row r="21" spans="1:10" s="93" customFormat="1" ht="12.75">
      <c r="A21" s="87"/>
      <c r="B21" s="87"/>
      <c r="C21" s="88" t="s">
        <v>12</v>
      </c>
      <c r="D21" s="89">
        <f>SUM(D14:D20)</f>
        <v>0</v>
      </c>
      <c r="E21" s="90">
        <f>SUM(E14:E20)</f>
        <v>0</v>
      </c>
      <c r="F21" s="90">
        <f>SUM(F14:F20)</f>
        <v>0</v>
      </c>
      <c r="G21" s="90">
        <f>SUM(G14:G20)</f>
        <v>0</v>
      </c>
      <c r="H21" s="91">
        <f>SUM(H14:H20)</f>
        <v>0</v>
      </c>
      <c r="I21" s="92"/>
      <c r="J21" s="92"/>
    </row>
    <row r="22" spans="3:10" ht="12.75">
      <c r="C22" s="22" t="s">
        <v>854</v>
      </c>
      <c r="D22" s="80">
        <f>D21*0%</f>
        <v>0</v>
      </c>
      <c r="E22" s="81"/>
      <c r="F22" s="82"/>
      <c r="G22" s="82"/>
      <c r="H22" s="82"/>
      <c r="I22" s="75"/>
      <c r="J22" s="75"/>
    </row>
    <row r="23" spans="3:10" ht="12.75">
      <c r="C23" s="74" t="s">
        <v>19</v>
      </c>
      <c r="D23" s="80"/>
      <c r="E23" s="81"/>
      <c r="F23" s="82"/>
      <c r="G23" s="82"/>
      <c r="H23" s="82"/>
      <c r="I23" s="75"/>
      <c r="J23" s="75"/>
    </row>
    <row r="24" spans="3:10" ht="12.75">
      <c r="C24" s="22" t="s">
        <v>855</v>
      </c>
      <c r="D24" s="80">
        <f>D21*0%</f>
        <v>0</v>
      </c>
      <c r="E24" s="81"/>
      <c r="F24" s="82"/>
      <c r="G24" s="82"/>
      <c r="H24" s="82"/>
      <c r="I24" s="75"/>
      <c r="J24" s="75"/>
    </row>
    <row r="25" spans="3:10" ht="25.5">
      <c r="C25" s="22" t="s">
        <v>20</v>
      </c>
      <c r="D25" s="85">
        <f>E21*23.59%</f>
        <v>0</v>
      </c>
      <c r="E25" s="81"/>
      <c r="F25" s="320"/>
      <c r="G25" s="82"/>
      <c r="H25" s="82"/>
      <c r="I25" s="75"/>
      <c r="J25" s="75"/>
    </row>
    <row r="26" spans="3:10" ht="12.75">
      <c r="C26" s="23" t="s">
        <v>13</v>
      </c>
      <c r="D26" s="96">
        <f>SUM(D21:D25)</f>
        <v>0</v>
      </c>
      <c r="E26" s="81"/>
      <c r="F26" s="82"/>
      <c r="G26" s="82"/>
      <c r="H26" s="82"/>
      <c r="I26" s="75"/>
      <c r="J26" s="75"/>
    </row>
    <row r="29" spans="2:14" ht="12.75">
      <c r="B29" s="52" t="s">
        <v>16</v>
      </c>
      <c r="C29" s="2"/>
      <c r="D29" s="3"/>
      <c r="E29" s="53"/>
      <c r="I29" s="5"/>
      <c r="J29" s="5"/>
      <c r="K29" s="5"/>
      <c r="L29" s="5"/>
      <c r="M29" s="5"/>
      <c r="N29" s="5"/>
    </row>
    <row r="30" spans="2:14" ht="12.75">
      <c r="B30" s="1"/>
      <c r="C30" s="2"/>
      <c r="D30" s="3"/>
      <c r="E30" s="53"/>
      <c r="I30" s="5"/>
      <c r="J30" s="5"/>
      <c r="K30" s="5"/>
      <c r="L30" s="5"/>
      <c r="M30" s="5"/>
      <c r="N30" s="5"/>
    </row>
    <row r="31" spans="2:14" ht="12.75">
      <c r="B31" s="52" t="s">
        <v>17</v>
      </c>
      <c r="C31" s="2"/>
      <c r="D31" s="3"/>
      <c r="E31" s="53"/>
      <c r="I31" s="5"/>
      <c r="J31" s="5"/>
      <c r="K31" s="5"/>
      <c r="L31" s="5"/>
      <c r="M31" s="5"/>
      <c r="N31" s="5"/>
    </row>
    <row r="32" spans="6:7" ht="12.75">
      <c r="F32" s="53"/>
      <c r="G32" s="4"/>
    </row>
  </sheetData>
  <sheetProtection/>
  <mergeCells count="9">
    <mergeCell ref="A1:H1"/>
    <mergeCell ref="A2:H2"/>
    <mergeCell ref="A4:H4"/>
    <mergeCell ref="H11:H12"/>
    <mergeCell ref="A11:A12"/>
    <mergeCell ref="B11:B12"/>
    <mergeCell ref="C11:C12"/>
    <mergeCell ref="D11:D12"/>
    <mergeCell ref="E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817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841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870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64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74"/>
      <c r="F13" s="233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176</v>
      </c>
      <c r="B14" s="111" t="s">
        <v>52</v>
      </c>
      <c r="C14" s="112" t="s">
        <v>53</v>
      </c>
      <c r="D14" s="110">
        <v>34.2</v>
      </c>
      <c r="E14" s="69"/>
      <c r="F14" s="70"/>
      <c r="G14" s="71">
        <f aca="true" t="shared" si="0" ref="G14:G27">E14*F14</f>
        <v>0</v>
      </c>
      <c r="H14" s="70"/>
      <c r="I14" s="71"/>
      <c r="J14" s="70">
        <f aca="true" t="shared" si="1" ref="J14:J27">SUM(G14:I14)</f>
        <v>0</v>
      </c>
      <c r="K14" s="71">
        <f aca="true" t="shared" si="2" ref="K14:K27">D14*E14</f>
        <v>0</v>
      </c>
      <c r="L14" s="70">
        <f aca="true" t="shared" si="3" ref="L14:L27">D14*G14</f>
        <v>0</v>
      </c>
      <c r="M14" s="71"/>
      <c r="N14" s="70">
        <f aca="true" t="shared" si="4" ref="N14:N27">I14*D14</f>
        <v>0</v>
      </c>
      <c r="O14" s="70">
        <f aca="true" t="shared" si="5" ref="O14:O27">SUM(L14:N14)</f>
        <v>0</v>
      </c>
    </row>
    <row r="15" spans="1:15" ht="63.75">
      <c r="A15" s="110" t="s">
        <v>177</v>
      </c>
      <c r="B15" s="111" t="s">
        <v>54</v>
      </c>
      <c r="C15" s="112" t="s">
        <v>53</v>
      </c>
      <c r="D15" s="110">
        <v>50.9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/>
      <c r="N15" s="70">
        <f t="shared" si="4"/>
        <v>0</v>
      </c>
      <c r="O15" s="70">
        <f t="shared" si="5"/>
        <v>0</v>
      </c>
    </row>
    <row r="16" spans="1:15" ht="63.75">
      <c r="A16" s="110" t="s">
        <v>178</v>
      </c>
      <c r="B16" s="111" t="s">
        <v>55</v>
      </c>
      <c r="C16" s="112" t="s">
        <v>53</v>
      </c>
      <c r="D16" s="110">
        <v>17.2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ht="63.75">
      <c r="A17" s="110" t="s">
        <v>179</v>
      </c>
      <c r="B17" s="111" t="s">
        <v>558</v>
      </c>
      <c r="C17" s="112" t="s">
        <v>53</v>
      </c>
      <c r="D17" s="110">
        <v>56.5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/>
      <c r="N17" s="70">
        <f t="shared" si="4"/>
        <v>0</v>
      </c>
      <c r="O17" s="70">
        <f t="shared" si="5"/>
        <v>0</v>
      </c>
    </row>
    <row r="18" spans="1:15" ht="76.5">
      <c r="A18" s="110" t="s">
        <v>180</v>
      </c>
      <c r="B18" s="111" t="s">
        <v>559</v>
      </c>
      <c r="C18" s="112" t="s">
        <v>53</v>
      </c>
      <c r="D18" s="110">
        <v>25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/>
      <c r="N18" s="70">
        <f t="shared" si="4"/>
        <v>0</v>
      </c>
      <c r="O18" s="70">
        <f t="shared" si="5"/>
        <v>0</v>
      </c>
    </row>
    <row r="19" spans="1:15" ht="63.75">
      <c r="A19" s="110" t="s">
        <v>181</v>
      </c>
      <c r="B19" s="111" t="s">
        <v>401</v>
      </c>
      <c r="C19" s="112" t="s">
        <v>53</v>
      </c>
      <c r="D19" s="110">
        <v>52.6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/>
      <c r="N19" s="70">
        <f t="shared" si="4"/>
        <v>0</v>
      </c>
      <c r="O19" s="70">
        <f t="shared" si="5"/>
        <v>0</v>
      </c>
    </row>
    <row r="20" spans="1:15" ht="76.5">
      <c r="A20" s="110" t="s">
        <v>182</v>
      </c>
      <c r="B20" s="111" t="s">
        <v>58</v>
      </c>
      <c r="C20" s="112" t="s">
        <v>53</v>
      </c>
      <c r="D20" s="114">
        <v>10</v>
      </c>
      <c r="E20" s="164"/>
      <c r="F20" s="70"/>
      <c r="G20" s="165">
        <f t="shared" si="0"/>
        <v>0</v>
      </c>
      <c r="H20" s="166"/>
      <c r="I20" s="165"/>
      <c r="J20" s="166">
        <f t="shared" si="1"/>
        <v>0</v>
      </c>
      <c r="K20" s="165">
        <f t="shared" si="2"/>
        <v>0</v>
      </c>
      <c r="L20" s="166">
        <f t="shared" si="3"/>
        <v>0</v>
      </c>
      <c r="M20" s="165">
        <f>D20*H20</f>
        <v>0</v>
      </c>
      <c r="N20" s="166">
        <f t="shared" si="4"/>
        <v>0</v>
      </c>
      <c r="O20" s="166">
        <f t="shared" si="5"/>
        <v>0</v>
      </c>
    </row>
    <row r="21" spans="1:15" ht="25.5">
      <c r="A21" s="110" t="s">
        <v>183</v>
      </c>
      <c r="B21" s="111" t="s">
        <v>560</v>
      </c>
      <c r="C21" s="112" t="s">
        <v>68</v>
      </c>
      <c r="D21" s="114">
        <v>116.2</v>
      </c>
      <c r="E21" s="164"/>
      <c r="F21" s="70"/>
      <c r="G21" s="165">
        <f t="shared" si="0"/>
        <v>0</v>
      </c>
      <c r="H21" s="70"/>
      <c r="I21" s="165"/>
      <c r="J21" s="166">
        <f t="shared" si="1"/>
        <v>0</v>
      </c>
      <c r="K21" s="165">
        <f t="shared" si="2"/>
        <v>0</v>
      </c>
      <c r="L21" s="166">
        <f t="shared" si="3"/>
        <v>0</v>
      </c>
      <c r="M21" s="165">
        <f>D21*H21</f>
        <v>0</v>
      </c>
      <c r="N21" s="166">
        <f t="shared" si="4"/>
        <v>0</v>
      </c>
      <c r="O21" s="166">
        <f t="shared" si="5"/>
        <v>0</v>
      </c>
    </row>
    <row r="22" spans="1:15" ht="25.5">
      <c r="A22" s="110" t="s">
        <v>184</v>
      </c>
      <c r="B22" s="111" t="s">
        <v>561</v>
      </c>
      <c r="C22" s="112" t="s">
        <v>68</v>
      </c>
      <c r="D22" s="114">
        <v>680.1</v>
      </c>
      <c r="E22" s="164"/>
      <c r="F22" s="70"/>
      <c r="G22" s="165">
        <f t="shared" si="0"/>
        <v>0</v>
      </c>
      <c r="H22" s="166"/>
      <c r="I22" s="165"/>
      <c r="J22" s="166">
        <f t="shared" si="1"/>
        <v>0</v>
      </c>
      <c r="K22" s="165">
        <f t="shared" si="2"/>
        <v>0</v>
      </c>
      <c r="L22" s="166">
        <f t="shared" si="3"/>
        <v>0</v>
      </c>
      <c r="M22" s="165">
        <f>D22*H22</f>
        <v>0</v>
      </c>
      <c r="N22" s="166">
        <f t="shared" si="4"/>
        <v>0</v>
      </c>
      <c r="O22" s="166">
        <f t="shared" si="5"/>
        <v>0</v>
      </c>
    </row>
    <row r="23" spans="1:15" ht="63.75">
      <c r="A23" s="110" t="s">
        <v>185</v>
      </c>
      <c r="B23" s="111" t="s">
        <v>72</v>
      </c>
      <c r="C23" s="112" t="s">
        <v>68</v>
      </c>
      <c r="D23" s="114">
        <v>1226.8</v>
      </c>
      <c r="E23" s="164"/>
      <c r="F23" s="70"/>
      <c r="G23" s="165">
        <f t="shared" si="0"/>
        <v>0</v>
      </c>
      <c r="H23" s="166"/>
      <c r="I23" s="165"/>
      <c r="J23" s="166">
        <f t="shared" si="1"/>
        <v>0</v>
      </c>
      <c r="K23" s="165">
        <f t="shared" si="2"/>
        <v>0</v>
      </c>
      <c r="L23" s="166">
        <f t="shared" si="3"/>
        <v>0</v>
      </c>
      <c r="M23" s="165"/>
      <c r="N23" s="166">
        <f t="shared" si="4"/>
        <v>0</v>
      </c>
      <c r="O23" s="166">
        <f t="shared" si="5"/>
        <v>0</v>
      </c>
    </row>
    <row r="24" spans="1:15" ht="89.25">
      <c r="A24" s="110" t="s">
        <v>186</v>
      </c>
      <c r="B24" s="111" t="s">
        <v>73</v>
      </c>
      <c r="C24" s="112" t="s">
        <v>68</v>
      </c>
      <c r="D24" s="114">
        <v>430.5</v>
      </c>
      <c r="E24" s="69"/>
      <c r="F24" s="70"/>
      <c r="G24" s="71">
        <f t="shared" si="0"/>
        <v>0</v>
      </c>
      <c r="H24" s="70"/>
      <c r="I24" s="71"/>
      <c r="J24" s="70">
        <f t="shared" si="1"/>
        <v>0</v>
      </c>
      <c r="K24" s="71">
        <f t="shared" si="2"/>
        <v>0</v>
      </c>
      <c r="L24" s="70">
        <f t="shared" si="3"/>
        <v>0</v>
      </c>
      <c r="M24" s="71">
        <f>D24*H24</f>
        <v>0</v>
      </c>
      <c r="N24" s="70">
        <f t="shared" si="4"/>
        <v>0</v>
      </c>
      <c r="O24" s="70">
        <f t="shared" si="5"/>
        <v>0</v>
      </c>
    </row>
    <row r="25" spans="1:15" ht="25.5">
      <c r="A25" s="110" t="s">
        <v>187</v>
      </c>
      <c r="B25" s="111" t="s">
        <v>74</v>
      </c>
      <c r="C25" s="112" t="s">
        <v>75</v>
      </c>
      <c r="D25" s="114">
        <v>56</v>
      </c>
      <c r="E25" s="167"/>
      <c r="F25" s="70"/>
      <c r="G25" s="148">
        <f t="shared" si="0"/>
        <v>0</v>
      </c>
      <c r="H25" s="166"/>
      <c r="I25" s="165"/>
      <c r="J25" s="166">
        <f t="shared" si="1"/>
        <v>0</v>
      </c>
      <c r="K25" s="165">
        <f t="shared" si="2"/>
        <v>0</v>
      </c>
      <c r="L25" s="166">
        <f t="shared" si="3"/>
        <v>0</v>
      </c>
      <c r="M25" s="71">
        <f>D25*H25</f>
        <v>0</v>
      </c>
      <c r="N25" s="166">
        <f t="shared" si="4"/>
        <v>0</v>
      </c>
      <c r="O25" s="166">
        <f t="shared" si="5"/>
        <v>0</v>
      </c>
    </row>
    <row r="26" spans="1:15" ht="25.5">
      <c r="A26" s="110" t="s">
        <v>188</v>
      </c>
      <c r="B26" s="111" t="s">
        <v>76</v>
      </c>
      <c r="C26" s="112" t="s">
        <v>75</v>
      </c>
      <c r="D26" s="114">
        <v>115</v>
      </c>
      <c r="E26" s="167"/>
      <c r="F26" s="70"/>
      <c r="G26" s="148">
        <f t="shared" si="0"/>
        <v>0</v>
      </c>
      <c r="H26" s="166"/>
      <c r="I26" s="165"/>
      <c r="J26" s="166">
        <f t="shared" si="1"/>
        <v>0</v>
      </c>
      <c r="K26" s="165">
        <f t="shared" si="2"/>
        <v>0</v>
      </c>
      <c r="L26" s="166">
        <f t="shared" si="3"/>
        <v>0</v>
      </c>
      <c r="M26" s="71">
        <f>D26*H26</f>
        <v>0</v>
      </c>
      <c r="N26" s="166">
        <f t="shared" si="4"/>
        <v>0</v>
      </c>
      <c r="O26" s="166">
        <f t="shared" si="5"/>
        <v>0</v>
      </c>
    </row>
    <row r="27" spans="1:15" ht="12.75">
      <c r="A27" s="110" t="s">
        <v>189</v>
      </c>
      <c r="B27" s="111" t="s">
        <v>77</v>
      </c>
      <c r="C27" s="112" t="s">
        <v>53</v>
      </c>
      <c r="D27" s="114">
        <v>100</v>
      </c>
      <c r="E27" s="168"/>
      <c r="F27" s="70"/>
      <c r="G27" s="165">
        <f t="shared" si="0"/>
        <v>0</v>
      </c>
      <c r="H27" s="70"/>
      <c r="I27" s="165"/>
      <c r="J27" s="166">
        <f t="shared" si="1"/>
        <v>0</v>
      </c>
      <c r="K27" s="165">
        <f t="shared" si="2"/>
        <v>0</v>
      </c>
      <c r="L27" s="166">
        <f t="shared" si="3"/>
        <v>0</v>
      </c>
      <c r="M27" s="165"/>
      <c r="N27" s="166">
        <f t="shared" si="4"/>
        <v>0</v>
      </c>
      <c r="O27" s="166">
        <f t="shared" si="5"/>
        <v>0</v>
      </c>
    </row>
    <row r="28" spans="1:15" s="159" customFormat="1" ht="25.5">
      <c r="A28" s="234">
        <v>2</v>
      </c>
      <c r="B28" s="235" t="s">
        <v>84</v>
      </c>
      <c r="C28" s="236"/>
      <c r="D28" s="236"/>
      <c r="E28" s="236"/>
      <c r="F28" s="233"/>
      <c r="G28" s="71"/>
      <c r="H28" s="70"/>
      <c r="I28" s="71"/>
      <c r="J28" s="70"/>
      <c r="K28" s="71"/>
      <c r="L28" s="70"/>
      <c r="M28" s="71"/>
      <c r="N28" s="70"/>
      <c r="O28" s="70"/>
    </row>
    <row r="29" spans="1:15" ht="63.75">
      <c r="A29" s="116" t="s">
        <v>208</v>
      </c>
      <c r="B29" s="117" t="s">
        <v>89</v>
      </c>
      <c r="C29" s="118" t="s">
        <v>53</v>
      </c>
      <c r="D29" s="114">
        <v>161.9</v>
      </c>
      <c r="E29" s="167"/>
      <c r="F29" s="149"/>
      <c r="G29" s="148">
        <f>E29*F29</f>
        <v>0</v>
      </c>
      <c r="H29" s="70"/>
      <c r="I29" s="165"/>
      <c r="J29" s="166">
        <f>SUM(G29:I29)</f>
        <v>0</v>
      </c>
      <c r="K29" s="165">
        <f>D29*E29</f>
        <v>0</v>
      </c>
      <c r="L29" s="166">
        <f>D29*G29</f>
        <v>0</v>
      </c>
      <c r="M29" s="71">
        <f>D29*H29</f>
        <v>0</v>
      </c>
      <c r="N29" s="166">
        <f>I29*D29</f>
        <v>0</v>
      </c>
      <c r="O29" s="166">
        <f>SUM(L29:N29)</f>
        <v>0</v>
      </c>
    </row>
    <row r="30" spans="1:15" ht="63.75">
      <c r="A30" s="116" t="s">
        <v>209</v>
      </c>
      <c r="B30" s="117" t="s">
        <v>562</v>
      </c>
      <c r="C30" s="118" t="s">
        <v>53</v>
      </c>
      <c r="D30" s="114">
        <v>9.5</v>
      </c>
      <c r="E30" s="167"/>
      <c r="F30" s="149"/>
      <c r="G30" s="148">
        <f>E30*F30</f>
        <v>0</v>
      </c>
      <c r="H30" s="70"/>
      <c r="I30" s="165"/>
      <c r="J30" s="166">
        <f>SUM(G30:I30)</f>
        <v>0</v>
      </c>
      <c r="K30" s="165">
        <f>D30*E30</f>
        <v>0</v>
      </c>
      <c r="L30" s="166">
        <f>D30*G30</f>
        <v>0</v>
      </c>
      <c r="M30" s="71">
        <f>D30*H30</f>
        <v>0</v>
      </c>
      <c r="N30" s="166">
        <f>I30*D30</f>
        <v>0</v>
      </c>
      <c r="O30" s="166">
        <f>SUM(L30:N30)</f>
        <v>0</v>
      </c>
    </row>
    <row r="31" spans="1:15" ht="63.75">
      <c r="A31" s="116" t="s">
        <v>210</v>
      </c>
      <c r="B31" s="117" t="s">
        <v>563</v>
      </c>
      <c r="C31" s="118" t="s">
        <v>53</v>
      </c>
      <c r="D31" s="114">
        <v>4.1</v>
      </c>
      <c r="E31" s="167"/>
      <c r="F31" s="149"/>
      <c r="G31" s="148">
        <f>E31*F31</f>
        <v>0</v>
      </c>
      <c r="H31" s="70"/>
      <c r="I31" s="165"/>
      <c r="J31" s="166">
        <f>SUM(G31:I31)</f>
        <v>0</v>
      </c>
      <c r="K31" s="165">
        <f>D31*E31</f>
        <v>0</v>
      </c>
      <c r="L31" s="166">
        <f>D31*G31</f>
        <v>0</v>
      </c>
      <c r="M31" s="71">
        <f>D31*H31</f>
        <v>0</v>
      </c>
      <c r="N31" s="166">
        <f>I31*D31</f>
        <v>0</v>
      </c>
      <c r="O31" s="166">
        <f>SUM(L31:N31)</f>
        <v>0</v>
      </c>
    </row>
    <row r="32" spans="1:15" ht="114.75">
      <c r="A32" s="116" t="s">
        <v>211</v>
      </c>
      <c r="B32" s="119" t="s">
        <v>564</v>
      </c>
      <c r="C32" s="110" t="s">
        <v>18</v>
      </c>
      <c r="D32" s="132">
        <v>1</v>
      </c>
      <c r="E32" s="164"/>
      <c r="F32" s="166"/>
      <c r="G32" s="165">
        <f>E32*F32</f>
        <v>0</v>
      </c>
      <c r="H32" s="166"/>
      <c r="I32" s="165"/>
      <c r="J32" s="166">
        <f>SUM(G32:I32)</f>
        <v>0</v>
      </c>
      <c r="K32" s="165">
        <f>D32*E32</f>
        <v>0</v>
      </c>
      <c r="L32" s="166">
        <f>D32*G32</f>
        <v>0</v>
      </c>
      <c r="M32" s="165">
        <f>D32*H32</f>
        <v>0</v>
      </c>
      <c r="N32" s="166">
        <f>I32*D32</f>
        <v>0</v>
      </c>
      <c r="O32" s="166">
        <f>SUM(L32:N32)</f>
        <v>0</v>
      </c>
    </row>
    <row r="33" spans="1:15" ht="25.5">
      <c r="A33" s="116" t="s">
        <v>212</v>
      </c>
      <c r="B33" s="121" t="s">
        <v>565</v>
      </c>
      <c r="C33" s="118" t="s">
        <v>60</v>
      </c>
      <c r="D33" s="132">
        <v>2</v>
      </c>
      <c r="E33" s="237"/>
      <c r="F33" s="233"/>
      <c r="G33" s="71"/>
      <c r="H33" s="70"/>
      <c r="I33" s="71"/>
      <c r="J33" s="70"/>
      <c r="K33" s="71"/>
      <c r="L33" s="70"/>
      <c r="M33" s="71"/>
      <c r="N33" s="70"/>
      <c r="O33" s="70"/>
    </row>
    <row r="34" spans="1:15" ht="12.75">
      <c r="A34" s="116" t="s">
        <v>566</v>
      </c>
      <c r="B34" s="117" t="s">
        <v>567</v>
      </c>
      <c r="C34" s="110" t="s">
        <v>170</v>
      </c>
      <c r="D34" s="133">
        <v>1</v>
      </c>
      <c r="E34" s="167"/>
      <c r="F34" s="149"/>
      <c r="G34" s="148">
        <f aca="true" t="shared" si="6" ref="G34:G48">E34*F34</f>
        <v>0</v>
      </c>
      <c r="H34" s="70"/>
      <c r="I34" s="165"/>
      <c r="J34" s="166">
        <f aca="true" t="shared" si="7" ref="J34:J48">SUM(G34:I34)</f>
        <v>0</v>
      </c>
      <c r="K34" s="165">
        <f aca="true" t="shared" si="8" ref="K34:K48">D34*E34</f>
        <v>0</v>
      </c>
      <c r="L34" s="166">
        <f aca="true" t="shared" si="9" ref="L34:L48">D34*G34</f>
        <v>0</v>
      </c>
      <c r="M34" s="71">
        <f aca="true" t="shared" si="10" ref="M34:M42">D34*H34</f>
        <v>0</v>
      </c>
      <c r="N34" s="166">
        <f aca="true" t="shared" si="11" ref="N34:N48">I34*D34</f>
        <v>0</v>
      </c>
      <c r="O34" s="166">
        <f aca="true" t="shared" si="12" ref="O34:O48">SUM(L34:N34)</f>
        <v>0</v>
      </c>
    </row>
    <row r="35" spans="1:15" ht="12.75">
      <c r="A35" s="116" t="s">
        <v>568</v>
      </c>
      <c r="B35" s="117" t="s">
        <v>569</v>
      </c>
      <c r="C35" s="110" t="s">
        <v>170</v>
      </c>
      <c r="D35" s="133">
        <v>1</v>
      </c>
      <c r="E35" s="167"/>
      <c r="F35" s="149"/>
      <c r="G35" s="148">
        <f t="shared" si="6"/>
        <v>0</v>
      </c>
      <c r="H35" s="70"/>
      <c r="I35" s="165"/>
      <c r="J35" s="166">
        <f t="shared" si="7"/>
        <v>0</v>
      </c>
      <c r="K35" s="165">
        <f t="shared" si="8"/>
        <v>0</v>
      </c>
      <c r="L35" s="166">
        <f t="shared" si="9"/>
        <v>0</v>
      </c>
      <c r="M35" s="71">
        <f t="shared" si="10"/>
        <v>0</v>
      </c>
      <c r="N35" s="166">
        <f t="shared" si="11"/>
        <v>0</v>
      </c>
      <c r="O35" s="166">
        <f t="shared" si="12"/>
        <v>0</v>
      </c>
    </row>
    <row r="36" spans="1:15" ht="12.75">
      <c r="A36" s="116" t="s">
        <v>570</v>
      </c>
      <c r="B36" s="117" t="s">
        <v>571</v>
      </c>
      <c r="C36" s="110" t="s">
        <v>170</v>
      </c>
      <c r="D36" s="133">
        <v>1</v>
      </c>
      <c r="E36" s="167"/>
      <c r="F36" s="149"/>
      <c r="G36" s="148">
        <f t="shared" si="6"/>
        <v>0</v>
      </c>
      <c r="H36" s="70"/>
      <c r="I36" s="165"/>
      <c r="J36" s="166">
        <f t="shared" si="7"/>
        <v>0</v>
      </c>
      <c r="K36" s="165">
        <f t="shared" si="8"/>
        <v>0</v>
      </c>
      <c r="L36" s="166">
        <f t="shared" si="9"/>
        <v>0</v>
      </c>
      <c r="M36" s="71">
        <f t="shared" si="10"/>
        <v>0</v>
      </c>
      <c r="N36" s="166">
        <f t="shared" si="11"/>
        <v>0</v>
      </c>
      <c r="O36" s="166">
        <f t="shared" si="12"/>
        <v>0</v>
      </c>
    </row>
    <row r="37" spans="1:15" ht="27">
      <c r="A37" s="116" t="s">
        <v>572</v>
      </c>
      <c r="B37" s="117" t="s">
        <v>573</v>
      </c>
      <c r="C37" s="110" t="s">
        <v>170</v>
      </c>
      <c r="D37" s="133">
        <v>3</v>
      </c>
      <c r="E37" s="167"/>
      <c r="F37" s="149"/>
      <c r="G37" s="148">
        <f t="shared" si="6"/>
        <v>0</v>
      </c>
      <c r="H37" s="70"/>
      <c r="I37" s="165"/>
      <c r="J37" s="166">
        <f t="shared" si="7"/>
        <v>0</v>
      </c>
      <c r="K37" s="165">
        <f t="shared" si="8"/>
        <v>0</v>
      </c>
      <c r="L37" s="166">
        <f t="shared" si="9"/>
        <v>0</v>
      </c>
      <c r="M37" s="71">
        <f t="shared" si="10"/>
        <v>0</v>
      </c>
      <c r="N37" s="166">
        <f t="shared" si="11"/>
        <v>0</v>
      </c>
      <c r="O37" s="166">
        <f t="shared" si="12"/>
        <v>0</v>
      </c>
    </row>
    <row r="38" spans="1:15" ht="27">
      <c r="A38" s="116" t="s">
        <v>574</v>
      </c>
      <c r="B38" s="117" t="s">
        <v>575</v>
      </c>
      <c r="C38" s="110" t="s">
        <v>170</v>
      </c>
      <c r="D38" s="133">
        <v>3</v>
      </c>
      <c r="E38" s="167"/>
      <c r="F38" s="149"/>
      <c r="G38" s="148">
        <f t="shared" si="6"/>
        <v>0</v>
      </c>
      <c r="H38" s="70"/>
      <c r="I38" s="165"/>
      <c r="J38" s="166">
        <f t="shared" si="7"/>
        <v>0</v>
      </c>
      <c r="K38" s="165">
        <f t="shared" si="8"/>
        <v>0</v>
      </c>
      <c r="L38" s="166">
        <f t="shared" si="9"/>
        <v>0</v>
      </c>
      <c r="M38" s="71">
        <f t="shared" si="10"/>
        <v>0</v>
      </c>
      <c r="N38" s="166">
        <f t="shared" si="11"/>
        <v>0</v>
      </c>
      <c r="O38" s="166">
        <f t="shared" si="12"/>
        <v>0</v>
      </c>
    </row>
    <row r="39" spans="1:15" ht="12.75">
      <c r="A39" s="116" t="s">
        <v>576</v>
      </c>
      <c r="B39" s="117" t="s">
        <v>577</v>
      </c>
      <c r="C39" s="134" t="s">
        <v>53</v>
      </c>
      <c r="D39" s="133">
        <v>2</v>
      </c>
      <c r="E39" s="167"/>
      <c r="F39" s="149"/>
      <c r="G39" s="148">
        <f t="shared" si="6"/>
        <v>0</v>
      </c>
      <c r="H39" s="70"/>
      <c r="I39" s="165"/>
      <c r="J39" s="166">
        <f t="shared" si="7"/>
        <v>0</v>
      </c>
      <c r="K39" s="165">
        <f t="shared" si="8"/>
        <v>0</v>
      </c>
      <c r="L39" s="166">
        <f t="shared" si="9"/>
        <v>0</v>
      </c>
      <c r="M39" s="71">
        <f t="shared" si="10"/>
        <v>0</v>
      </c>
      <c r="N39" s="166">
        <f t="shared" si="11"/>
        <v>0</v>
      </c>
      <c r="O39" s="166">
        <f t="shared" si="12"/>
        <v>0</v>
      </c>
    </row>
    <row r="40" spans="1:15" ht="102">
      <c r="A40" s="116" t="s">
        <v>213</v>
      </c>
      <c r="B40" s="119" t="s">
        <v>871</v>
      </c>
      <c r="C40" s="110" t="s">
        <v>18</v>
      </c>
      <c r="D40" s="132">
        <v>1</v>
      </c>
      <c r="E40" s="169"/>
      <c r="F40" s="166"/>
      <c r="G40" s="165">
        <f t="shared" si="6"/>
        <v>0</v>
      </c>
      <c r="H40" s="166"/>
      <c r="I40" s="165"/>
      <c r="J40" s="166">
        <f t="shared" si="7"/>
        <v>0</v>
      </c>
      <c r="K40" s="165">
        <f t="shared" si="8"/>
        <v>0</v>
      </c>
      <c r="L40" s="166">
        <f t="shared" si="9"/>
        <v>0</v>
      </c>
      <c r="M40" s="71">
        <f t="shared" si="10"/>
        <v>0</v>
      </c>
      <c r="N40" s="166">
        <f t="shared" si="11"/>
        <v>0</v>
      </c>
      <c r="O40" s="166">
        <f t="shared" si="12"/>
        <v>0</v>
      </c>
    </row>
    <row r="41" spans="1:15" ht="38.25">
      <c r="A41" s="116" t="s">
        <v>214</v>
      </c>
      <c r="B41" s="121" t="s">
        <v>100</v>
      </c>
      <c r="C41" s="110" t="s">
        <v>18</v>
      </c>
      <c r="D41" s="132">
        <v>7</v>
      </c>
      <c r="E41" s="164"/>
      <c r="F41" s="149"/>
      <c r="G41" s="165">
        <f t="shared" si="6"/>
        <v>0</v>
      </c>
      <c r="H41" s="70"/>
      <c r="I41" s="165"/>
      <c r="J41" s="166">
        <f t="shared" si="7"/>
        <v>0</v>
      </c>
      <c r="K41" s="165">
        <f t="shared" si="8"/>
        <v>0</v>
      </c>
      <c r="L41" s="166">
        <f t="shared" si="9"/>
        <v>0</v>
      </c>
      <c r="M41" s="165">
        <f t="shared" si="10"/>
        <v>0</v>
      </c>
      <c r="N41" s="166">
        <f t="shared" si="11"/>
        <v>0</v>
      </c>
      <c r="O41" s="166">
        <f t="shared" si="12"/>
        <v>0</v>
      </c>
    </row>
    <row r="42" spans="1:15" s="159" customFormat="1" ht="38.25">
      <c r="A42" s="116" t="s">
        <v>215</v>
      </c>
      <c r="B42" s="121" t="s">
        <v>578</v>
      </c>
      <c r="C42" s="110" t="s">
        <v>18</v>
      </c>
      <c r="D42" s="132">
        <v>1</v>
      </c>
      <c r="E42" s="164"/>
      <c r="F42" s="70"/>
      <c r="G42" s="165">
        <f t="shared" si="6"/>
        <v>0</v>
      </c>
      <c r="H42" s="70"/>
      <c r="I42" s="165"/>
      <c r="J42" s="166">
        <f t="shared" si="7"/>
        <v>0</v>
      </c>
      <c r="K42" s="165">
        <f t="shared" si="8"/>
        <v>0</v>
      </c>
      <c r="L42" s="166">
        <f t="shared" si="9"/>
        <v>0</v>
      </c>
      <c r="M42" s="165">
        <f t="shared" si="10"/>
        <v>0</v>
      </c>
      <c r="N42" s="166">
        <f t="shared" si="11"/>
        <v>0</v>
      </c>
      <c r="O42" s="166">
        <f t="shared" si="12"/>
        <v>0</v>
      </c>
    </row>
    <row r="43" spans="1:15" ht="12.75">
      <c r="A43" s="116" t="s">
        <v>216</v>
      </c>
      <c r="B43" s="111" t="s">
        <v>105</v>
      </c>
      <c r="C43" s="110" t="s">
        <v>170</v>
      </c>
      <c r="D43" s="132">
        <v>10</v>
      </c>
      <c r="E43" s="164"/>
      <c r="F43" s="149"/>
      <c r="G43" s="165">
        <f t="shared" si="6"/>
        <v>0</v>
      </c>
      <c r="H43" s="166"/>
      <c r="I43" s="165"/>
      <c r="J43" s="166">
        <f t="shared" si="7"/>
        <v>0</v>
      </c>
      <c r="K43" s="165">
        <f t="shared" si="8"/>
        <v>0</v>
      </c>
      <c r="L43" s="166">
        <f t="shared" si="9"/>
        <v>0</v>
      </c>
      <c r="M43" s="165">
        <f>D43*H43</f>
        <v>0</v>
      </c>
      <c r="N43" s="166">
        <f t="shared" si="11"/>
        <v>0</v>
      </c>
      <c r="O43" s="166">
        <f t="shared" si="12"/>
        <v>0</v>
      </c>
    </row>
    <row r="44" spans="1:15" ht="25.5">
      <c r="A44" s="116" t="s">
        <v>217</v>
      </c>
      <c r="B44" s="124" t="s">
        <v>109</v>
      </c>
      <c r="C44" s="110" t="s">
        <v>170</v>
      </c>
      <c r="D44" s="132">
        <v>3</v>
      </c>
      <c r="E44" s="171"/>
      <c r="F44" s="166"/>
      <c r="G44" s="162">
        <f t="shared" si="6"/>
        <v>0</v>
      </c>
      <c r="H44" s="70"/>
      <c r="I44" s="71"/>
      <c r="J44" s="70">
        <f t="shared" si="7"/>
        <v>0</v>
      </c>
      <c r="K44" s="71">
        <f t="shared" si="8"/>
        <v>0</v>
      </c>
      <c r="L44" s="70">
        <f t="shared" si="9"/>
        <v>0</v>
      </c>
      <c r="M44" s="71">
        <f>D44*H44</f>
        <v>0</v>
      </c>
      <c r="N44" s="70">
        <f t="shared" si="11"/>
        <v>0</v>
      </c>
      <c r="O44" s="70">
        <f t="shared" si="12"/>
        <v>0</v>
      </c>
    </row>
    <row r="45" spans="1:15" ht="12.75">
      <c r="A45" s="116" t="s">
        <v>218</v>
      </c>
      <c r="B45" s="111" t="s">
        <v>110</v>
      </c>
      <c r="C45" s="110" t="s">
        <v>53</v>
      </c>
      <c r="D45" s="114">
        <f>SUM(D29:D30)</f>
        <v>171.4</v>
      </c>
      <c r="E45" s="167"/>
      <c r="F45" s="149"/>
      <c r="G45" s="148">
        <f t="shared" si="6"/>
        <v>0</v>
      </c>
      <c r="H45" s="70"/>
      <c r="I45" s="165"/>
      <c r="J45" s="166">
        <f t="shared" si="7"/>
        <v>0</v>
      </c>
      <c r="K45" s="165">
        <f t="shared" si="8"/>
        <v>0</v>
      </c>
      <c r="L45" s="166">
        <f t="shared" si="9"/>
        <v>0</v>
      </c>
      <c r="M45" s="165"/>
      <c r="N45" s="166">
        <f t="shared" si="11"/>
        <v>0</v>
      </c>
      <c r="O45" s="166">
        <f t="shared" si="12"/>
        <v>0</v>
      </c>
    </row>
    <row r="46" spans="1:15" ht="25.5">
      <c r="A46" s="116" t="s">
        <v>219</v>
      </c>
      <c r="B46" s="126" t="s">
        <v>111</v>
      </c>
      <c r="C46" s="110" t="s">
        <v>53</v>
      </c>
      <c r="D46" s="114">
        <f>D45</f>
        <v>171.4</v>
      </c>
      <c r="E46" s="164"/>
      <c r="F46" s="149"/>
      <c r="G46" s="165">
        <f t="shared" si="6"/>
        <v>0</v>
      </c>
      <c r="H46" s="70"/>
      <c r="I46" s="165"/>
      <c r="J46" s="166">
        <f t="shared" si="7"/>
        <v>0</v>
      </c>
      <c r="K46" s="165">
        <f t="shared" si="8"/>
        <v>0</v>
      </c>
      <c r="L46" s="166">
        <f t="shared" si="9"/>
        <v>0</v>
      </c>
      <c r="M46" s="165"/>
      <c r="N46" s="166">
        <f t="shared" si="11"/>
        <v>0</v>
      </c>
      <c r="O46" s="166">
        <f t="shared" si="12"/>
        <v>0</v>
      </c>
    </row>
    <row r="47" spans="1:15" ht="51">
      <c r="A47" s="116" t="s">
        <v>220</v>
      </c>
      <c r="B47" s="111" t="s">
        <v>112</v>
      </c>
      <c r="C47" s="110" t="s">
        <v>60</v>
      </c>
      <c r="D47" s="110">
        <v>3</v>
      </c>
      <c r="E47" s="164"/>
      <c r="F47" s="149"/>
      <c r="G47" s="165">
        <f t="shared" si="6"/>
        <v>0</v>
      </c>
      <c r="H47" s="166"/>
      <c r="I47" s="165"/>
      <c r="J47" s="166">
        <f t="shared" si="7"/>
        <v>0</v>
      </c>
      <c r="K47" s="165">
        <f t="shared" si="8"/>
        <v>0</v>
      </c>
      <c r="L47" s="166">
        <f t="shared" si="9"/>
        <v>0</v>
      </c>
      <c r="M47" s="165">
        <f>D47*H47</f>
        <v>0</v>
      </c>
      <c r="N47" s="166">
        <f t="shared" si="11"/>
        <v>0</v>
      </c>
      <c r="O47" s="166">
        <f t="shared" si="12"/>
        <v>0</v>
      </c>
    </row>
    <row r="48" spans="1:15" ht="76.5">
      <c r="A48" s="116" t="s">
        <v>221</v>
      </c>
      <c r="B48" s="111" t="s">
        <v>113</v>
      </c>
      <c r="C48" s="110" t="s">
        <v>60</v>
      </c>
      <c r="D48" s="110">
        <v>1</v>
      </c>
      <c r="E48" s="164"/>
      <c r="F48" s="149"/>
      <c r="G48" s="165">
        <f t="shared" si="6"/>
        <v>0</v>
      </c>
      <c r="H48" s="166"/>
      <c r="I48" s="165"/>
      <c r="J48" s="166">
        <f t="shared" si="7"/>
        <v>0</v>
      </c>
      <c r="K48" s="165">
        <f t="shared" si="8"/>
        <v>0</v>
      </c>
      <c r="L48" s="166">
        <f t="shared" si="9"/>
        <v>0</v>
      </c>
      <c r="M48" s="165">
        <f>D48*H48</f>
        <v>0</v>
      </c>
      <c r="N48" s="166">
        <f t="shared" si="11"/>
        <v>0</v>
      </c>
      <c r="O48" s="166">
        <f t="shared" si="12"/>
        <v>0</v>
      </c>
    </row>
    <row r="49" spans="1:15" s="159" customFormat="1" ht="15">
      <c r="A49" s="234">
        <v>3</v>
      </c>
      <c r="B49" s="238" t="s">
        <v>115</v>
      </c>
      <c r="C49" s="236"/>
      <c r="D49" s="236"/>
      <c r="E49" s="236"/>
      <c r="F49" s="233"/>
      <c r="G49" s="162"/>
      <c r="H49" s="70"/>
      <c r="I49" s="71"/>
      <c r="J49" s="70"/>
      <c r="K49" s="71"/>
      <c r="L49" s="70"/>
      <c r="M49" s="71"/>
      <c r="N49" s="70"/>
      <c r="O49" s="70"/>
    </row>
    <row r="50" spans="1:15" ht="38.25">
      <c r="A50" s="110" t="s">
        <v>272</v>
      </c>
      <c r="B50" s="119" t="s">
        <v>166</v>
      </c>
      <c r="C50" s="112" t="s">
        <v>53</v>
      </c>
      <c r="D50" s="114">
        <v>76</v>
      </c>
      <c r="E50" s="167"/>
      <c r="F50" s="149"/>
      <c r="G50" s="148">
        <f aca="true" t="shared" si="13" ref="G50:G56">E50*F50</f>
        <v>0</v>
      </c>
      <c r="H50" s="70"/>
      <c r="I50" s="165"/>
      <c r="J50" s="166">
        <f aca="true" t="shared" si="14" ref="J50:J58">SUM(G50:I50)</f>
        <v>0</v>
      </c>
      <c r="K50" s="165">
        <f aca="true" t="shared" si="15" ref="K50:K56">D50*E50</f>
        <v>0</v>
      </c>
      <c r="L50" s="166">
        <f aca="true" t="shared" si="16" ref="L50:L56">D50*G50</f>
        <v>0</v>
      </c>
      <c r="M50" s="71">
        <f>D50*H50</f>
        <v>0</v>
      </c>
      <c r="N50" s="166">
        <f aca="true" t="shared" si="17" ref="N50:N56">I50*D50</f>
        <v>0</v>
      </c>
      <c r="O50" s="166">
        <f aca="true" t="shared" si="18" ref="O50:O56">SUM(L50:N50)</f>
        <v>0</v>
      </c>
    </row>
    <row r="51" spans="1:15" ht="12.75">
      <c r="A51" s="110" t="s">
        <v>273</v>
      </c>
      <c r="B51" s="127" t="s">
        <v>252</v>
      </c>
      <c r="C51" s="118" t="s">
        <v>170</v>
      </c>
      <c r="D51" s="140">
        <v>1</v>
      </c>
      <c r="E51" s="167"/>
      <c r="F51" s="149"/>
      <c r="G51" s="148">
        <f t="shared" si="13"/>
        <v>0</v>
      </c>
      <c r="H51" s="70"/>
      <c r="I51" s="165"/>
      <c r="J51" s="166">
        <f t="shared" si="14"/>
        <v>0</v>
      </c>
      <c r="K51" s="165">
        <f t="shared" si="15"/>
        <v>0</v>
      </c>
      <c r="L51" s="166">
        <f t="shared" si="16"/>
        <v>0</v>
      </c>
      <c r="M51" s="165">
        <f>D51*H51</f>
        <v>0</v>
      </c>
      <c r="N51" s="166">
        <f t="shared" si="17"/>
        <v>0</v>
      </c>
      <c r="O51" s="166">
        <f t="shared" si="18"/>
        <v>0</v>
      </c>
    </row>
    <row r="52" spans="1:15" ht="52.5">
      <c r="A52" s="110" t="s">
        <v>274</v>
      </c>
      <c r="B52" s="127" t="s">
        <v>255</v>
      </c>
      <c r="C52" s="118" t="s">
        <v>170</v>
      </c>
      <c r="D52" s="140">
        <v>1</v>
      </c>
      <c r="E52" s="164"/>
      <c r="F52" s="149"/>
      <c r="G52" s="165">
        <f t="shared" si="13"/>
        <v>0</v>
      </c>
      <c r="H52" s="70"/>
      <c r="I52" s="165"/>
      <c r="J52" s="166">
        <f t="shared" si="14"/>
        <v>0</v>
      </c>
      <c r="K52" s="165">
        <f t="shared" si="15"/>
        <v>0</v>
      </c>
      <c r="L52" s="166">
        <f t="shared" si="16"/>
        <v>0</v>
      </c>
      <c r="M52" s="165">
        <f>D52*H52</f>
        <v>0</v>
      </c>
      <c r="N52" s="166">
        <f t="shared" si="17"/>
        <v>0</v>
      </c>
      <c r="O52" s="166">
        <f t="shared" si="18"/>
        <v>0</v>
      </c>
    </row>
    <row r="53" spans="1:15" ht="12.75">
      <c r="A53" s="110" t="s">
        <v>275</v>
      </c>
      <c r="B53" s="127" t="s">
        <v>579</v>
      </c>
      <c r="C53" s="118" t="s">
        <v>170</v>
      </c>
      <c r="D53" s="140">
        <v>6</v>
      </c>
      <c r="E53" s="167"/>
      <c r="F53" s="149"/>
      <c r="G53" s="148">
        <f t="shared" si="13"/>
        <v>0</v>
      </c>
      <c r="H53" s="70"/>
      <c r="I53" s="165"/>
      <c r="J53" s="166">
        <f t="shared" si="14"/>
        <v>0</v>
      </c>
      <c r="K53" s="165">
        <f t="shared" si="15"/>
        <v>0</v>
      </c>
      <c r="L53" s="166">
        <f t="shared" si="16"/>
        <v>0</v>
      </c>
      <c r="M53" s="165">
        <f>D53*H53</f>
        <v>0</v>
      </c>
      <c r="N53" s="166">
        <f t="shared" si="17"/>
        <v>0</v>
      </c>
      <c r="O53" s="166">
        <f t="shared" si="18"/>
        <v>0</v>
      </c>
    </row>
    <row r="54" spans="1:15" ht="12.75">
      <c r="A54" s="110" t="s">
        <v>276</v>
      </c>
      <c r="B54" s="119" t="s">
        <v>127</v>
      </c>
      <c r="C54" s="110" t="s">
        <v>53</v>
      </c>
      <c r="D54" s="114">
        <v>76</v>
      </c>
      <c r="E54" s="167"/>
      <c r="F54" s="149"/>
      <c r="G54" s="148">
        <f t="shared" si="13"/>
        <v>0</v>
      </c>
      <c r="H54" s="70"/>
      <c r="I54" s="165"/>
      <c r="J54" s="166">
        <f t="shared" si="14"/>
        <v>0</v>
      </c>
      <c r="K54" s="165">
        <f t="shared" si="15"/>
        <v>0</v>
      </c>
      <c r="L54" s="166">
        <f t="shared" si="16"/>
        <v>0</v>
      </c>
      <c r="M54" s="165">
        <f>D54*H54</f>
        <v>0</v>
      </c>
      <c r="N54" s="166">
        <f t="shared" si="17"/>
        <v>0</v>
      </c>
      <c r="O54" s="166">
        <f t="shared" si="18"/>
        <v>0</v>
      </c>
    </row>
    <row r="55" spans="1:15" ht="12.75">
      <c r="A55" s="110" t="s">
        <v>277</v>
      </c>
      <c r="B55" s="126" t="s">
        <v>128</v>
      </c>
      <c r="C55" s="110" t="s">
        <v>53</v>
      </c>
      <c r="D55" s="114">
        <f>D54</f>
        <v>76</v>
      </c>
      <c r="E55" s="164"/>
      <c r="F55" s="149"/>
      <c r="G55" s="165">
        <f t="shared" si="13"/>
        <v>0</v>
      </c>
      <c r="H55" s="70"/>
      <c r="I55" s="165"/>
      <c r="J55" s="166">
        <f t="shared" si="14"/>
        <v>0</v>
      </c>
      <c r="K55" s="165">
        <f t="shared" si="15"/>
        <v>0</v>
      </c>
      <c r="L55" s="166">
        <f t="shared" si="16"/>
        <v>0</v>
      </c>
      <c r="M55" s="165"/>
      <c r="N55" s="166">
        <f t="shared" si="17"/>
        <v>0</v>
      </c>
      <c r="O55" s="166">
        <f t="shared" si="18"/>
        <v>0</v>
      </c>
    </row>
    <row r="56" spans="1:15" ht="38.25">
      <c r="A56" s="110" t="s">
        <v>278</v>
      </c>
      <c r="B56" s="111" t="s">
        <v>580</v>
      </c>
      <c r="C56" s="110" t="s">
        <v>103</v>
      </c>
      <c r="D56" s="115">
        <v>1</v>
      </c>
      <c r="E56" s="164"/>
      <c r="F56" s="149"/>
      <c r="G56" s="165">
        <f t="shared" si="13"/>
        <v>0</v>
      </c>
      <c r="H56" s="166"/>
      <c r="I56" s="165"/>
      <c r="J56" s="166">
        <f t="shared" si="14"/>
        <v>0</v>
      </c>
      <c r="K56" s="165">
        <f t="shared" si="15"/>
        <v>0</v>
      </c>
      <c r="L56" s="166">
        <f t="shared" si="16"/>
        <v>0</v>
      </c>
      <c r="M56" s="165"/>
      <c r="N56" s="166">
        <f t="shared" si="17"/>
        <v>0</v>
      </c>
      <c r="O56" s="166">
        <f t="shared" si="18"/>
        <v>0</v>
      </c>
    </row>
    <row r="57" spans="1:15" ht="25.5">
      <c r="A57" s="110" t="s">
        <v>279</v>
      </c>
      <c r="B57" s="111" t="s">
        <v>581</v>
      </c>
      <c r="C57" s="110" t="s">
        <v>60</v>
      </c>
      <c r="D57" s="115">
        <v>1</v>
      </c>
      <c r="E57" s="164"/>
      <c r="F57" s="149"/>
      <c r="G57" s="165">
        <f>E57*F57</f>
        <v>0</v>
      </c>
      <c r="H57" s="70"/>
      <c r="I57" s="165"/>
      <c r="J57" s="166">
        <f t="shared" si="14"/>
        <v>0</v>
      </c>
      <c r="K57" s="165">
        <f>D57*E57</f>
        <v>0</v>
      </c>
      <c r="L57" s="166">
        <f>D57*G57</f>
        <v>0</v>
      </c>
      <c r="M57" s="165">
        <f>D57*H57</f>
        <v>0</v>
      </c>
      <c r="N57" s="166">
        <f>I57*D57</f>
        <v>0</v>
      </c>
      <c r="O57" s="166">
        <f>SUM(L57:N57)</f>
        <v>0</v>
      </c>
    </row>
    <row r="58" spans="1:15" ht="25.5">
      <c r="A58" s="110" t="s">
        <v>280</v>
      </c>
      <c r="B58" s="111" t="s">
        <v>137</v>
      </c>
      <c r="C58" s="110" t="s">
        <v>170</v>
      </c>
      <c r="D58" s="115">
        <v>6</v>
      </c>
      <c r="E58" s="164"/>
      <c r="F58" s="149"/>
      <c r="G58" s="165">
        <f>E58*F58</f>
        <v>0</v>
      </c>
      <c r="H58" s="70"/>
      <c r="I58" s="165"/>
      <c r="J58" s="166">
        <f t="shared" si="14"/>
        <v>0</v>
      </c>
      <c r="K58" s="165">
        <f>D58*E58</f>
        <v>0</v>
      </c>
      <c r="L58" s="166">
        <f>D58*G58</f>
        <v>0</v>
      </c>
      <c r="M58" s="165">
        <f>D58*H58</f>
        <v>0</v>
      </c>
      <c r="N58" s="166">
        <f>I58*D58</f>
        <v>0</v>
      </c>
      <c r="O58" s="166">
        <f>SUM(L58:N58)</f>
        <v>0</v>
      </c>
    </row>
    <row r="59" spans="1:15" s="243" customFormat="1" ht="25.5">
      <c r="A59" s="234">
        <v>4</v>
      </c>
      <c r="B59" s="106" t="s">
        <v>138</v>
      </c>
      <c r="C59" s="238"/>
      <c r="D59" s="238"/>
      <c r="E59" s="238"/>
      <c r="F59" s="239"/>
      <c r="G59" s="240"/>
      <c r="H59" s="241"/>
      <c r="I59" s="242"/>
      <c r="J59" s="241"/>
      <c r="K59" s="242"/>
      <c r="L59" s="241"/>
      <c r="M59" s="242"/>
      <c r="N59" s="241"/>
      <c r="O59" s="241"/>
    </row>
    <row r="60" spans="1:15" ht="38.25">
      <c r="A60" s="110" t="s">
        <v>323</v>
      </c>
      <c r="B60" s="119" t="s">
        <v>120</v>
      </c>
      <c r="C60" s="112" t="s">
        <v>53</v>
      </c>
      <c r="D60" s="114">
        <v>27.1</v>
      </c>
      <c r="E60" s="164"/>
      <c r="F60" s="149"/>
      <c r="G60" s="165">
        <f aca="true" t="shared" si="19" ref="G60:G71">E60*F60</f>
        <v>0</v>
      </c>
      <c r="H60" s="70"/>
      <c r="I60" s="165"/>
      <c r="J60" s="166">
        <f aca="true" t="shared" si="20" ref="J60:J71">SUM(G60:I60)</f>
        <v>0</v>
      </c>
      <c r="K60" s="165">
        <f aca="true" t="shared" si="21" ref="K60:K71">D60*E60</f>
        <v>0</v>
      </c>
      <c r="L60" s="166">
        <f aca="true" t="shared" si="22" ref="L60:L71">D60*G60</f>
        <v>0</v>
      </c>
      <c r="M60" s="165">
        <f aca="true" t="shared" si="23" ref="M60:M67">D60*H60</f>
        <v>0</v>
      </c>
      <c r="N60" s="166">
        <f aca="true" t="shared" si="24" ref="N60:N71">I60*D60</f>
        <v>0</v>
      </c>
      <c r="O60" s="166">
        <f aca="true" t="shared" si="25" ref="O60:O66">SUM(L60:N60)</f>
        <v>0</v>
      </c>
    </row>
    <row r="61" spans="1:15" ht="38.25">
      <c r="A61" s="110" t="s">
        <v>337</v>
      </c>
      <c r="B61" s="119" t="s">
        <v>416</v>
      </c>
      <c r="C61" s="112" t="s">
        <v>53</v>
      </c>
      <c r="D61" s="114">
        <v>53.7</v>
      </c>
      <c r="E61" s="173"/>
      <c r="F61" s="70"/>
      <c r="G61" s="149">
        <f t="shared" si="19"/>
        <v>0</v>
      </c>
      <c r="H61" s="163"/>
      <c r="I61" s="149"/>
      <c r="J61" s="149">
        <f t="shared" si="20"/>
        <v>0</v>
      </c>
      <c r="K61" s="149">
        <f t="shared" si="21"/>
        <v>0</v>
      </c>
      <c r="L61" s="149">
        <f t="shared" si="22"/>
        <v>0</v>
      </c>
      <c r="M61" s="149">
        <f t="shared" si="23"/>
        <v>0</v>
      </c>
      <c r="N61" s="149">
        <f t="shared" si="24"/>
        <v>0</v>
      </c>
      <c r="O61" s="166">
        <f t="shared" si="25"/>
        <v>0</v>
      </c>
    </row>
    <row r="62" spans="1:15" ht="38.25">
      <c r="A62" s="110" t="s">
        <v>338</v>
      </c>
      <c r="B62" s="119" t="s">
        <v>165</v>
      </c>
      <c r="C62" s="112" t="s">
        <v>53</v>
      </c>
      <c r="D62" s="114">
        <v>59.1</v>
      </c>
      <c r="E62" s="173"/>
      <c r="F62" s="70"/>
      <c r="G62" s="149">
        <f t="shared" si="19"/>
        <v>0</v>
      </c>
      <c r="H62" s="163"/>
      <c r="I62" s="149"/>
      <c r="J62" s="149">
        <f t="shared" si="20"/>
        <v>0</v>
      </c>
      <c r="K62" s="149">
        <f t="shared" si="21"/>
        <v>0</v>
      </c>
      <c r="L62" s="149">
        <f t="shared" si="22"/>
        <v>0</v>
      </c>
      <c r="M62" s="149">
        <f t="shared" si="23"/>
        <v>0</v>
      </c>
      <c r="N62" s="149">
        <f t="shared" si="24"/>
        <v>0</v>
      </c>
      <c r="O62" s="166">
        <f t="shared" si="25"/>
        <v>0</v>
      </c>
    </row>
    <row r="63" spans="1:15" ht="27">
      <c r="A63" s="110" t="s">
        <v>339</v>
      </c>
      <c r="B63" s="117" t="s">
        <v>575</v>
      </c>
      <c r="C63" s="110" t="s">
        <v>170</v>
      </c>
      <c r="D63" s="133">
        <v>2</v>
      </c>
      <c r="E63" s="173"/>
      <c r="F63" s="70"/>
      <c r="G63" s="149">
        <f t="shared" si="19"/>
        <v>0</v>
      </c>
      <c r="H63" s="163"/>
      <c r="I63" s="149"/>
      <c r="J63" s="149">
        <f t="shared" si="20"/>
        <v>0</v>
      </c>
      <c r="K63" s="149">
        <f t="shared" si="21"/>
        <v>0</v>
      </c>
      <c r="L63" s="149">
        <f t="shared" si="22"/>
        <v>0</v>
      </c>
      <c r="M63" s="149">
        <f t="shared" si="23"/>
        <v>0</v>
      </c>
      <c r="N63" s="149">
        <f t="shared" si="24"/>
        <v>0</v>
      </c>
      <c r="O63" s="166">
        <f t="shared" si="25"/>
        <v>0</v>
      </c>
    </row>
    <row r="64" spans="1:15" ht="27">
      <c r="A64" s="110" t="s">
        <v>340</v>
      </c>
      <c r="B64" s="119" t="s">
        <v>582</v>
      </c>
      <c r="C64" s="110" t="s">
        <v>170</v>
      </c>
      <c r="D64" s="133">
        <v>4</v>
      </c>
      <c r="E64" s="173"/>
      <c r="F64" s="70"/>
      <c r="G64" s="149">
        <f t="shared" si="19"/>
        <v>0</v>
      </c>
      <c r="H64" s="163"/>
      <c r="I64" s="149"/>
      <c r="J64" s="149">
        <f t="shared" si="20"/>
        <v>0</v>
      </c>
      <c r="K64" s="149">
        <f t="shared" si="21"/>
        <v>0</v>
      </c>
      <c r="L64" s="149">
        <f t="shared" si="22"/>
        <v>0</v>
      </c>
      <c r="M64" s="149">
        <f t="shared" si="23"/>
        <v>0</v>
      </c>
      <c r="N64" s="149">
        <f t="shared" si="24"/>
        <v>0</v>
      </c>
      <c r="O64" s="166">
        <f t="shared" si="25"/>
        <v>0</v>
      </c>
    </row>
    <row r="65" spans="1:15" ht="27">
      <c r="A65" s="110" t="s">
        <v>341</v>
      </c>
      <c r="B65" s="119" t="s">
        <v>583</v>
      </c>
      <c r="C65" s="110" t="s">
        <v>170</v>
      </c>
      <c r="D65" s="133">
        <v>6</v>
      </c>
      <c r="E65" s="173"/>
      <c r="F65" s="70"/>
      <c r="G65" s="149">
        <f t="shared" si="19"/>
        <v>0</v>
      </c>
      <c r="H65" s="163"/>
      <c r="I65" s="149"/>
      <c r="J65" s="149">
        <f t="shared" si="20"/>
        <v>0</v>
      </c>
      <c r="K65" s="149">
        <f t="shared" si="21"/>
        <v>0</v>
      </c>
      <c r="L65" s="149">
        <f t="shared" si="22"/>
        <v>0</v>
      </c>
      <c r="M65" s="149">
        <f t="shared" si="23"/>
        <v>0</v>
      </c>
      <c r="N65" s="149">
        <f t="shared" si="24"/>
        <v>0</v>
      </c>
      <c r="O65" s="166">
        <f t="shared" si="25"/>
        <v>0</v>
      </c>
    </row>
    <row r="66" spans="1:15" ht="12.75">
      <c r="A66" s="110" t="s">
        <v>342</v>
      </c>
      <c r="B66" s="128" t="s">
        <v>257</v>
      </c>
      <c r="C66" s="110" t="s">
        <v>170</v>
      </c>
      <c r="D66" s="140">
        <v>1</v>
      </c>
      <c r="E66" s="173"/>
      <c r="F66" s="70"/>
      <c r="G66" s="149">
        <f t="shared" si="19"/>
        <v>0</v>
      </c>
      <c r="H66" s="163"/>
      <c r="I66" s="149"/>
      <c r="J66" s="149">
        <f t="shared" si="20"/>
        <v>0</v>
      </c>
      <c r="K66" s="149">
        <f t="shared" si="21"/>
        <v>0</v>
      </c>
      <c r="L66" s="149">
        <f t="shared" si="22"/>
        <v>0</v>
      </c>
      <c r="M66" s="149">
        <f t="shared" si="23"/>
        <v>0</v>
      </c>
      <c r="N66" s="149">
        <f t="shared" si="24"/>
        <v>0</v>
      </c>
      <c r="O66" s="166">
        <f t="shared" si="25"/>
        <v>0</v>
      </c>
    </row>
    <row r="67" spans="1:15" ht="25.5">
      <c r="A67" s="110" t="s">
        <v>343</v>
      </c>
      <c r="B67" s="137" t="s">
        <v>584</v>
      </c>
      <c r="C67" s="244" t="s">
        <v>60</v>
      </c>
      <c r="D67" s="138">
        <v>1</v>
      </c>
      <c r="E67" s="164"/>
      <c r="F67" s="70"/>
      <c r="G67" s="165">
        <f t="shared" si="19"/>
        <v>0</v>
      </c>
      <c r="H67" s="70"/>
      <c r="I67" s="165"/>
      <c r="J67" s="166">
        <f t="shared" si="20"/>
        <v>0</v>
      </c>
      <c r="K67" s="165">
        <f t="shared" si="21"/>
        <v>0</v>
      </c>
      <c r="L67" s="166">
        <f t="shared" si="22"/>
        <v>0</v>
      </c>
      <c r="M67" s="165">
        <f t="shared" si="23"/>
        <v>0</v>
      </c>
      <c r="N67" s="166">
        <f t="shared" si="24"/>
        <v>0</v>
      </c>
      <c r="O67" s="166">
        <f>SUM(L67:N67)</f>
        <v>0</v>
      </c>
    </row>
    <row r="68" spans="1:15" ht="12.75">
      <c r="A68" s="110" t="s">
        <v>344</v>
      </c>
      <c r="B68" s="111" t="s">
        <v>167</v>
      </c>
      <c r="C68" s="110" t="s">
        <v>53</v>
      </c>
      <c r="D68" s="114">
        <f>SUM(D60:D62)</f>
        <v>139.9</v>
      </c>
      <c r="E68" s="167"/>
      <c r="F68" s="149"/>
      <c r="G68" s="148">
        <f t="shared" si="19"/>
        <v>0</v>
      </c>
      <c r="H68" s="70"/>
      <c r="I68" s="165"/>
      <c r="J68" s="166">
        <f t="shared" si="20"/>
        <v>0</v>
      </c>
      <c r="K68" s="165">
        <f t="shared" si="21"/>
        <v>0</v>
      </c>
      <c r="L68" s="166">
        <f t="shared" si="22"/>
        <v>0</v>
      </c>
      <c r="M68" s="165"/>
      <c r="N68" s="166">
        <f t="shared" si="24"/>
        <v>0</v>
      </c>
      <c r="O68" s="166">
        <f>SUM(L68:N68)</f>
        <v>0</v>
      </c>
    </row>
    <row r="69" spans="1:15" ht="25.5">
      <c r="A69" s="110" t="s">
        <v>345</v>
      </c>
      <c r="B69" s="126" t="s">
        <v>168</v>
      </c>
      <c r="C69" s="112" t="s">
        <v>53</v>
      </c>
      <c r="D69" s="114">
        <f>D68</f>
        <v>139.9</v>
      </c>
      <c r="E69" s="164"/>
      <c r="F69" s="149"/>
      <c r="G69" s="165">
        <f t="shared" si="19"/>
        <v>0</v>
      </c>
      <c r="H69" s="70"/>
      <c r="I69" s="165"/>
      <c r="J69" s="166">
        <f t="shared" si="20"/>
        <v>0</v>
      </c>
      <c r="K69" s="165">
        <f t="shared" si="21"/>
        <v>0</v>
      </c>
      <c r="L69" s="166">
        <f t="shared" si="22"/>
        <v>0</v>
      </c>
      <c r="M69" s="165"/>
      <c r="N69" s="166">
        <f t="shared" si="24"/>
        <v>0</v>
      </c>
      <c r="O69" s="166">
        <f>SUM(L69:N69)</f>
        <v>0</v>
      </c>
    </row>
    <row r="70" spans="1:15" ht="51">
      <c r="A70" s="110" t="s">
        <v>346</v>
      </c>
      <c r="B70" s="111" t="s">
        <v>112</v>
      </c>
      <c r="C70" s="110" t="s">
        <v>60</v>
      </c>
      <c r="D70" s="110">
        <v>4</v>
      </c>
      <c r="E70" s="164"/>
      <c r="F70" s="149"/>
      <c r="G70" s="165">
        <f t="shared" si="19"/>
        <v>0</v>
      </c>
      <c r="H70" s="166"/>
      <c r="I70" s="165"/>
      <c r="J70" s="166">
        <f t="shared" si="20"/>
        <v>0</v>
      </c>
      <c r="K70" s="165">
        <f t="shared" si="21"/>
        <v>0</v>
      </c>
      <c r="L70" s="166">
        <f t="shared" si="22"/>
        <v>0</v>
      </c>
      <c r="M70" s="165">
        <f>D70*H70</f>
        <v>0</v>
      </c>
      <c r="N70" s="166">
        <f t="shared" si="24"/>
        <v>0</v>
      </c>
      <c r="O70" s="166">
        <f>SUM(L70:N70)</f>
        <v>0</v>
      </c>
    </row>
    <row r="71" spans="1:15" ht="25.5">
      <c r="A71" s="110" t="s">
        <v>347</v>
      </c>
      <c r="B71" s="111" t="s">
        <v>137</v>
      </c>
      <c r="C71" s="110" t="s">
        <v>170</v>
      </c>
      <c r="D71" s="110">
        <v>12</v>
      </c>
      <c r="E71" s="164"/>
      <c r="F71" s="149"/>
      <c r="G71" s="165">
        <f t="shared" si="19"/>
        <v>0</v>
      </c>
      <c r="H71" s="70"/>
      <c r="I71" s="165"/>
      <c r="J71" s="166">
        <f t="shared" si="20"/>
        <v>0</v>
      </c>
      <c r="K71" s="165">
        <f t="shared" si="21"/>
        <v>0</v>
      </c>
      <c r="L71" s="166">
        <f t="shared" si="22"/>
        <v>0</v>
      </c>
      <c r="M71" s="165">
        <f>D71*H71</f>
        <v>0</v>
      </c>
      <c r="N71" s="166">
        <f t="shared" si="24"/>
        <v>0</v>
      </c>
      <c r="O71" s="166">
        <f>SUM(L71:N71)</f>
        <v>0</v>
      </c>
    </row>
    <row r="72" spans="1:15" s="62" customFormat="1" ht="12.75">
      <c r="A72" s="55"/>
      <c r="B72" s="56"/>
      <c r="C72" s="57"/>
      <c r="D72" s="58"/>
      <c r="E72" s="59"/>
      <c r="F72" s="60"/>
      <c r="G72" s="61"/>
      <c r="H72" s="60"/>
      <c r="I72" s="61"/>
      <c r="J72" s="60"/>
      <c r="K72" s="61"/>
      <c r="L72" s="60"/>
      <c r="M72" s="61"/>
      <c r="N72" s="60"/>
      <c r="O72" s="60"/>
    </row>
    <row r="73" spans="1:15" s="42" customFormat="1" ht="12.75">
      <c r="A73" s="43"/>
      <c r="B73" s="23" t="s">
        <v>0</v>
      </c>
      <c r="C73" s="44"/>
      <c r="D73" s="43"/>
      <c r="E73" s="45"/>
      <c r="F73" s="46"/>
      <c r="G73" s="48"/>
      <c r="H73" s="47"/>
      <c r="I73" s="48"/>
      <c r="J73" s="47"/>
      <c r="K73" s="48">
        <f>SUM(K13:K72)</f>
        <v>0</v>
      </c>
      <c r="L73" s="47">
        <f>SUM(L13:L72)</f>
        <v>0</v>
      </c>
      <c r="M73" s="48">
        <f>SUM(M13:M72)</f>
        <v>0</v>
      </c>
      <c r="N73" s="47">
        <f>SUM(N13:N72)</f>
        <v>0</v>
      </c>
      <c r="O73" s="63">
        <f>SUM(O13:O72)</f>
        <v>0</v>
      </c>
    </row>
    <row r="74" spans="10:15" ht="12.75">
      <c r="J74" s="15" t="s">
        <v>853</v>
      </c>
      <c r="K74" s="14"/>
      <c r="L74" s="14"/>
      <c r="M74" s="14">
        <f>M73*0%</f>
        <v>0</v>
      </c>
      <c r="N74" s="14"/>
      <c r="O74" s="49">
        <f>M74</f>
        <v>0</v>
      </c>
    </row>
    <row r="75" spans="10:15" ht="12.75">
      <c r="J75" s="15" t="s">
        <v>14</v>
      </c>
      <c r="K75" s="50">
        <f>SUM(K73:K74)</f>
        <v>0</v>
      </c>
      <c r="L75" s="50">
        <f>SUM(L73:L74)</f>
        <v>0</v>
      </c>
      <c r="M75" s="50">
        <f>SUM(M73:M74)</f>
        <v>0</v>
      </c>
      <c r="N75" s="50">
        <f>SUM(N73:N74)</f>
        <v>0</v>
      </c>
      <c r="O75" s="51">
        <f>SUM(O73:O74)</f>
        <v>0</v>
      </c>
    </row>
    <row r="76" spans="10:15" ht="12.75">
      <c r="J76" s="15"/>
      <c r="K76" s="64"/>
      <c r="L76" s="64"/>
      <c r="M76" s="64"/>
      <c r="N76" s="64"/>
      <c r="O76" s="65"/>
    </row>
    <row r="77" spans="2:5" ht="12.75">
      <c r="B77" s="52" t="s">
        <v>16</v>
      </c>
      <c r="E77" s="53"/>
    </row>
    <row r="78" ht="12.75">
      <c r="E78" s="53"/>
    </row>
    <row r="79" spans="2:5" ht="12.75">
      <c r="B79" s="52" t="s">
        <v>17</v>
      </c>
      <c r="E79" s="53"/>
    </row>
    <row r="80" ht="12.75">
      <c r="E80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842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72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5"/>
      <c r="B12" s="246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247"/>
      <c r="B13" s="106" t="s">
        <v>585</v>
      </c>
      <c r="C13" s="248"/>
      <c r="D13" s="248"/>
      <c r="E13" s="174"/>
      <c r="F13" s="233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3">
        <v>1</v>
      </c>
      <c r="B14" s="111" t="s">
        <v>586</v>
      </c>
      <c r="C14" s="112" t="s">
        <v>75</v>
      </c>
      <c r="D14" s="112">
        <v>635.1</v>
      </c>
      <c r="E14" s="69"/>
      <c r="F14" s="70"/>
      <c r="G14" s="71">
        <f aca="true" t="shared" si="0" ref="G14:G19">E14*F14</f>
        <v>0</v>
      </c>
      <c r="H14" s="70"/>
      <c r="I14" s="71"/>
      <c r="J14" s="70">
        <f aca="true" t="shared" si="1" ref="J14:J19">SUM(G14:I14)</f>
        <v>0</v>
      </c>
      <c r="K14" s="71">
        <f aca="true" t="shared" si="2" ref="K14:K19">D14*E14</f>
        <v>0</v>
      </c>
      <c r="L14" s="70">
        <f aca="true" t="shared" si="3" ref="L14:L19">D14*G14</f>
        <v>0</v>
      </c>
      <c r="M14" s="71"/>
      <c r="N14" s="70">
        <f aca="true" t="shared" si="4" ref="N14:N19">I14*D14</f>
        <v>0</v>
      </c>
      <c r="O14" s="70">
        <f aca="true" t="shared" si="5" ref="O14:O19">SUM(L14:N14)</f>
        <v>0</v>
      </c>
    </row>
    <row r="15" spans="1:15" ht="25.5">
      <c r="A15" s="113">
        <v>2</v>
      </c>
      <c r="B15" s="119" t="s">
        <v>587</v>
      </c>
      <c r="C15" s="112" t="s">
        <v>75</v>
      </c>
      <c r="D15" s="112">
        <v>123.6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>
        <f>D15*H15</f>
        <v>0</v>
      </c>
      <c r="N15" s="70">
        <f t="shared" si="4"/>
        <v>0</v>
      </c>
      <c r="O15" s="70">
        <f t="shared" si="5"/>
        <v>0</v>
      </c>
    </row>
    <row r="16" spans="1:15" ht="14.25">
      <c r="A16" s="113">
        <v>3</v>
      </c>
      <c r="B16" s="119" t="s">
        <v>588</v>
      </c>
      <c r="C16" s="112" t="s">
        <v>75</v>
      </c>
      <c r="D16" s="112">
        <v>12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>
        <f>D16*H16</f>
        <v>0</v>
      </c>
      <c r="N16" s="70">
        <f t="shared" si="4"/>
        <v>0</v>
      </c>
      <c r="O16" s="70">
        <f t="shared" si="5"/>
        <v>0</v>
      </c>
    </row>
    <row r="17" spans="1:15" ht="14.25">
      <c r="A17" s="113">
        <v>4</v>
      </c>
      <c r="B17" s="119" t="s">
        <v>589</v>
      </c>
      <c r="C17" s="112" t="s">
        <v>590</v>
      </c>
      <c r="D17" s="112">
        <v>13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>
        <f>D17*H17</f>
        <v>0</v>
      </c>
      <c r="N17" s="70">
        <f t="shared" si="4"/>
        <v>0</v>
      </c>
      <c r="O17" s="70">
        <f t="shared" si="5"/>
        <v>0</v>
      </c>
    </row>
    <row r="18" spans="1:15" ht="25.5">
      <c r="A18" s="110">
        <v>5</v>
      </c>
      <c r="B18" s="119" t="s">
        <v>591</v>
      </c>
      <c r="C18" s="112" t="s">
        <v>75</v>
      </c>
      <c r="D18" s="112">
        <v>43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>
        <f>D18*H18</f>
        <v>0</v>
      </c>
      <c r="N18" s="70">
        <f t="shared" si="4"/>
        <v>0</v>
      </c>
      <c r="O18" s="70">
        <f t="shared" si="5"/>
        <v>0</v>
      </c>
    </row>
    <row r="19" spans="1:15" ht="25.5">
      <c r="A19" s="110">
        <v>6</v>
      </c>
      <c r="B19" s="119" t="s">
        <v>592</v>
      </c>
      <c r="C19" s="112" t="s">
        <v>590</v>
      </c>
      <c r="D19" s="112">
        <v>1.47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>
        <f>D19*H19</f>
        <v>0</v>
      </c>
      <c r="N19" s="70">
        <f t="shared" si="4"/>
        <v>0</v>
      </c>
      <c r="O19" s="70">
        <f t="shared" si="5"/>
        <v>0</v>
      </c>
    </row>
    <row r="20" spans="1:15" ht="12.75">
      <c r="A20" s="249" t="s">
        <v>593</v>
      </c>
      <c r="B20" s="119" t="s">
        <v>594</v>
      </c>
      <c r="C20" s="112" t="s">
        <v>170</v>
      </c>
      <c r="D20" s="112">
        <v>7</v>
      </c>
      <c r="E20" s="237"/>
      <c r="F20" s="233"/>
      <c r="G20" s="71"/>
      <c r="H20" s="70"/>
      <c r="I20" s="71"/>
      <c r="J20" s="70"/>
      <c r="K20" s="71"/>
      <c r="L20" s="70"/>
      <c r="M20" s="71"/>
      <c r="N20" s="70"/>
      <c r="O20" s="70"/>
    </row>
    <row r="21" spans="1:15" ht="12.75">
      <c r="A21" s="249" t="s">
        <v>595</v>
      </c>
      <c r="B21" s="119" t="s">
        <v>596</v>
      </c>
      <c r="C21" s="112" t="s">
        <v>170</v>
      </c>
      <c r="D21" s="112">
        <v>2</v>
      </c>
      <c r="E21" s="250"/>
      <c r="F21" s="233"/>
      <c r="G21" s="71"/>
      <c r="H21" s="70"/>
      <c r="I21" s="71"/>
      <c r="J21" s="70"/>
      <c r="K21" s="71"/>
      <c r="L21" s="70"/>
      <c r="M21" s="71"/>
      <c r="N21" s="70"/>
      <c r="O21" s="70"/>
    </row>
    <row r="22" spans="1:15" ht="25.5">
      <c r="A22" s="110">
        <v>7</v>
      </c>
      <c r="B22" s="119" t="s">
        <v>597</v>
      </c>
      <c r="C22" s="112" t="s">
        <v>53</v>
      </c>
      <c r="D22" s="112">
        <v>46</v>
      </c>
      <c r="E22" s="164"/>
      <c r="F22" s="149"/>
      <c r="G22" s="165">
        <f>E22*F22</f>
        <v>0</v>
      </c>
      <c r="H22" s="166"/>
      <c r="I22" s="165"/>
      <c r="J22" s="166">
        <f>SUM(G22:I22)</f>
        <v>0</v>
      </c>
      <c r="K22" s="165">
        <f>D22*E22</f>
        <v>0</v>
      </c>
      <c r="L22" s="166">
        <f>D22*G22</f>
        <v>0</v>
      </c>
      <c r="M22" s="165">
        <f>D22*H22</f>
        <v>0</v>
      </c>
      <c r="N22" s="166">
        <f>I22*D22</f>
        <v>0</v>
      </c>
      <c r="O22" s="166">
        <f>SUM(L22:N22)</f>
        <v>0</v>
      </c>
    </row>
    <row r="23" spans="1:15" ht="25.5">
      <c r="A23" s="110">
        <v>8</v>
      </c>
      <c r="B23" s="119" t="s">
        <v>598</v>
      </c>
      <c r="C23" s="112" t="s">
        <v>18</v>
      </c>
      <c r="D23" s="112">
        <v>1</v>
      </c>
      <c r="E23" s="164"/>
      <c r="F23" s="149"/>
      <c r="G23" s="165">
        <f>E23*F23</f>
        <v>0</v>
      </c>
      <c r="H23" s="166"/>
      <c r="I23" s="165"/>
      <c r="J23" s="166">
        <f>SUM(G23:I23)</f>
        <v>0</v>
      </c>
      <c r="K23" s="165">
        <f>D23*E23</f>
        <v>0</v>
      </c>
      <c r="L23" s="166">
        <f>D23*G23</f>
        <v>0</v>
      </c>
      <c r="M23" s="165">
        <f>D23*H23</f>
        <v>0</v>
      </c>
      <c r="N23" s="166">
        <f>I23*D23</f>
        <v>0</v>
      </c>
      <c r="O23" s="166">
        <f>SUM(L23:N23)</f>
        <v>0</v>
      </c>
    </row>
    <row r="24" spans="1:15" ht="38.25">
      <c r="A24" s="110">
        <v>9</v>
      </c>
      <c r="B24" s="119" t="s">
        <v>599</v>
      </c>
      <c r="C24" s="112" t="s">
        <v>18</v>
      </c>
      <c r="D24" s="112">
        <v>1</v>
      </c>
      <c r="E24" s="164"/>
      <c r="F24" s="149"/>
      <c r="G24" s="165">
        <f>E24*F24</f>
        <v>0</v>
      </c>
      <c r="H24" s="166"/>
      <c r="I24" s="165"/>
      <c r="J24" s="166">
        <f>SUM(G24:I24)</f>
        <v>0</v>
      </c>
      <c r="K24" s="165">
        <f>D24*E24</f>
        <v>0</v>
      </c>
      <c r="L24" s="166">
        <f>D24*G24</f>
        <v>0</v>
      </c>
      <c r="M24" s="165">
        <f>D24*H24</f>
        <v>0</v>
      </c>
      <c r="N24" s="166">
        <f>I24*D24</f>
        <v>0</v>
      </c>
      <c r="O24" s="166">
        <f>SUM(L24:N24)</f>
        <v>0</v>
      </c>
    </row>
    <row r="25" spans="1:15" s="62" customFormat="1" ht="12.75">
      <c r="A25" s="55"/>
      <c r="B25" s="56"/>
      <c r="C25" s="57"/>
      <c r="D25" s="58"/>
      <c r="E25" s="59"/>
      <c r="F25" s="60"/>
      <c r="G25" s="61"/>
      <c r="H25" s="60"/>
      <c r="I25" s="61"/>
      <c r="J25" s="60"/>
      <c r="K25" s="61"/>
      <c r="L25" s="60"/>
      <c r="M25" s="61"/>
      <c r="N25" s="60"/>
      <c r="O25" s="60"/>
    </row>
    <row r="26" spans="1:15" s="42" customFormat="1" ht="12.75">
      <c r="A26" s="43"/>
      <c r="B26" s="23" t="s">
        <v>0</v>
      </c>
      <c r="C26" s="44"/>
      <c r="D26" s="43"/>
      <c r="E26" s="45"/>
      <c r="F26" s="46"/>
      <c r="G26" s="48"/>
      <c r="H26" s="47"/>
      <c r="I26" s="48"/>
      <c r="J26" s="47"/>
      <c r="K26" s="48">
        <f>SUM(K13:K25)</f>
        <v>0</v>
      </c>
      <c r="L26" s="47">
        <f>SUM(L13:L25)</f>
        <v>0</v>
      </c>
      <c r="M26" s="48">
        <f>SUM(M13:M25)</f>
        <v>0</v>
      </c>
      <c r="N26" s="47">
        <f>SUM(N13:N25)</f>
        <v>0</v>
      </c>
      <c r="O26" s="63">
        <f>SUM(O13:O25)</f>
        <v>0</v>
      </c>
    </row>
    <row r="27" spans="10:15" ht="12.75">
      <c r="J27" s="15" t="s">
        <v>850</v>
      </c>
      <c r="K27" s="14"/>
      <c r="L27" s="14"/>
      <c r="M27" s="14">
        <f>M26*0%</f>
        <v>0</v>
      </c>
      <c r="N27" s="14"/>
      <c r="O27" s="49">
        <f>M27</f>
        <v>0</v>
      </c>
    </row>
    <row r="28" spans="10:15" ht="12.75">
      <c r="J28" s="15" t="s">
        <v>14</v>
      </c>
      <c r="K28" s="50">
        <f>SUM(K26:K27)</f>
        <v>0</v>
      </c>
      <c r="L28" s="50">
        <f>SUM(L26:L27)</f>
        <v>0</v>
      </c>
      <c r="M28" s="50">
        <f>SUM(M26:M27)</f>
        <v>0</v>
      </c>
      <c r="N28" s="50">
        <f>SUM(N26:N27)</f>
        <v>0</v>
      </c>
      <c r="O28" s="51">
        <f>SUM(O26:O27)</f>
        <v>0</v>
      </c>
    </row>
    <row r="29" spans="10:15" ht="12.75">
      <c r="J29" s="15"/>
      <c r="K29" s="64"/>
      <c r="L29" s="64"/>
      <c r="M29" s="64"/>
      <c r="N29" s="64"/>
      <c r="O29" s="65"/>
    </row>
    <row r="30" spans="2:5" ht="12.75">
      <c r="B30" s="52" t="s">
        <v>16</v>
      </c>
      <c r="E30" s="53"/>
    </row>
    <row r="31" ht="12.75">
      <c r="E31" s="53"/>
    </row>
    <row r="32" spans="2:5" ht="12.75">
      <c r="B32" s="52" t="s">
        <v>17</v>
      </c>
      <c r="E32" s="53"/>
    </row>
    <row r="33" ht="12.75">
      <c r="E33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">
      <selection activeCell="Q37" sqref="Q37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67" t="s">
        <v>872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43.5" customHeight="1">
      <c r="A2" s="367" t="s">
        <v>818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843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72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5"/>
      <c r="B12" s="246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12.75" customHeight="1">
      <c r="A13" s="247">
        <v>1</v>
      </c>
      <c r="B13" s="106" t="s">
        <v>600</v>
      </c>
      <c r="C13" s="248"/>
      <c r="D13" s="248"/>
      <c r="E13" s="108"/>
      <c r="F13" s="233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12.75" customHeight="1">
      <c r="A14" s="247"/>
      <c r="B14" s="251" t="s">
        <v>601</v>
      </c>
      <c r="C14" s="248"/>
      <c r="D14" s="248"/>
      <c r="E14" s="252"/>
      <c r="F14" s="233"/>
      <c r="G14" s="71"/>
      <c r="H14" s="70"/>
      <c r="I14" s="71"/>
      <c r="J14" s="70"/>
      <c r="K14" s="71"/>
      <c r="L14" s="70"/>
      <c r="M14" s="71"/>
      <c r="N14" s="70"/>
      <c r="O14" s="70"/>
    </row>
    <row r="15" spans="1:15" s="72" customFormat="1" ht="51">
      <c r="A15" s="253" t="s">
        <v>176</v>
      </c>
      <c r="B15" s="111" t="s">
        <v>602</v>
      </c>
      <c r="C15" s="112" t="s">
        <v>75</v>
      </c>
      <c r="D15" s="112">
        <v>110</v>
      </c>
      <c r="E15" s="69"/>
      <c r="F15" s="70"/>
      <c r="G15" s="71">
        <f aca="true" t="shared" si="0" ref="G15:G20">E15*F15</f>
        <v>0</v>
      </c>
      <c r="H15" s="70"/>
      <c r="I15" s="71"/>
      <c r="J15" s="70">
        <f>SUM(G15:I15)</f>
        <v>0</v>
      </c>
      <c r="K15" s="71">
        <f aca="true" t="shared" si="1" ref="K15:K20">D15*E15</f>
        <v>0</v>
      </c>
      <c r="L15" s="70">
        <f aca="true" t="shared" si="2" ref="L15:L20">D15*G15</f>
        <v>0</v>
      </c>
      <c r="M15" s="71"/>
      <c r="N15" s="70">
        <f aca="true" t="shared" si="3" ref="N15:N20">I15*D15</f>
        <v>0</v>
      </c>
      <c r="O15" s="70">
        <f aca="true" t="shared" si="4" ref="O15:O20">SUM(L15:N15)</f>
        <v>0</v>
      </c>
    </row>
    <row r="16" spans="1:15" s="72" customFormat="1" ht="12.75" customHeight="1">
      <c r="A16" s="247"/>
      <c r="B16" s="251" t="s">
        <v>603</v>
      </c>
      <c r="C16" s="248"/>
      <c r="D16" s="248"/>
      <c r="E16" s="252"/>
      <c r="F16" s="163"/>
      <c r="G16" s="71"/>
      <c r="H16" s="70"/>
      <c r="I16" s="71"/>
      <c r="J16" s="70"/>
      <c r="K16" s="71"/>
      <c r="L16" s="70"/>
      <c r="M16" s="71"/>
      <c r="N16" s="70"/>
      <c r="O16" s="70"/>
    </row>
    <row r="17" spans="1:15" ht="14.25">
      <c r="A17" s="253" t="s">
        <v>177</v>
      </c>
      <c r="B17" s="119" t="s">
        <v>604</v>
      </c>
      <c r="C17" s="112" t="s">
        <v>75</v>
      </c>
      <c r="D17" s="112">
        <v>39.6</v>
      </c>
      <c r="E17" s="69"/>
      <c r="F17" s="70"/>
      <c r="G17" s="71">
        <f t="shared" si="0"/>
        <v>0</v>
      </c>
      <c r="H17" s="70"/>
      <c r="I17" s="71"/>
      <c r="J17" s="70">
        <f aca="true" t="shared" si="5" ref="J17:J23">SUM(G17:I17)</f>
        <v>0</v>
      </c>
      <c r="K17" s="71">
        <f t="shared" si="1"/>
        <v>0</v>
      </c>
      <c r="L17" s="70">
        <f t="shared" si="2"/>
        <v>0</v>
      </c>
      <c r="M17" s="71">
        <f aca="true" t="shared" si="6" ref="M17:M31">D17*H17</f>
        <v>0</v>
      </c>
      <c r="N17" s="70">
        <f t="shared" si="3"/>
        <v>0</v>
      </c>
      <c r="O17" s="70">
        <f t="shared" si="4"/>
        <v>0</v>
      </c>
    </row>
    <row r="18" spans="1:15" ht="14.25">
      <c r="A18" s="253" t="s">
        <v>178</v>
      </c>
      <c r="B18" s="119" t="s">
        <v>605</v>
      </c>
      <c r="C18" s="112" t="s">
        <v>75</v>
      </c>
      <c r="D18" s="112">
        <v>4.4</v>
      </c>
      <c r="E18" s="69"/>
      <c r="F18" s="70"/>
      <c r="G18" s="71">
        <f t="shared" si="0"/>
        <v>0</v>
      </c>
      <c r="H18" s="70"/>
      <c r="I18" s="71"/>
      <c r="J18" s="70">
        <f t="shared" si="5"/>
        <v>0</v>
      </c>
      <c r="K18" s="71">
        <f t="shared" si="1"/>
        <v>0</v>
      </c>
      <c r="L18" s="70">
        <f t="shared" si="2"/>
        <v>0</v>
      </c>
      <c r="M18" s="71">
        <f t="shared" si="6"/>
        <v>0</v>
      </c>
      <c r="N18" s="70">
        <f t="shared" si="3"/>
        <v>0</v>
      </c>
      <c r="O18" s="70">
        <f t="shared" si="4"/>
        <v>0</v>
      </c>
    </row>
    <row r="19" spans="1:15" ht="12.75">
      <c r="A19" s="253" t="s">
        <v>179</v>
      </c>
      <c r="B19" s="119" t="s">
        <v>606</v>
      </c>
      <c r="C19" s="112" t="s">
        <v>590</v>
      </c>
      <c r="D19" s="112">
        <v>1.2</v>
      </c>
      <c r="E19" s="69"/>
      <c r="F19" s="70"/>
      <c r="G19" s="71">
        <f t="shared" si="0"/>
        <v>0</v>
      </c>
      <c r="H19" s="70"/>
      <c r="I19" s="71"/>
      <c r="J19" s="70">
        <f t="shared" si="5"/>
        <v>0</v>
      </c>
      <c r="K19" s="71">
        <f t="shared" si="1"/>
        <v>0</v>
      </c>
      <c r="L19" s="70">
        <f t="shared" si="2"/>
        <v>0</v>
      </c>
      <c r="M19" s="71">
        <f t="shared" si="6"/>
        <v>0</v>
      </c>
      <c r="N19" s="70">
        <f t="shared" si="3"/>
        <v>0</v>
      </c>
      <c r="O19" s="70">
        <f t="shared" si="4"/>
        <v>0</v>
      </c>
    </row>
    <row r="20" spans="1:15" ht="12.75">
      <c r="A20" s="253" t="s">
        <v>180</v>
      </c>
      <c r="B20" s="119" t="s">
        <v>607</v>
      </c>
      <c r="C20" s="112" t="s">
        <v>170</v>
      </c>
      <c r="D20" s="112">
        <v>13</v>
      </c>
      <c r="E20" s="69"/>
      <c r="F20" s="70"/>
      <c r="G20" s="71">
        <f t="shared" si="0"/>
        <v>0</v>
      </c>
      <c r="H20" s="70"/>
      <c r="I20" s="71"/>
      <c r="J20" s="70">
        <f t="shared" si="5"/>
        <v>0</v>
      </c>
      <c r="K20" s="71">
        <f t="shared" si="1"/>
        <v>0</v>
      </c>
      <c r="L20" s="70">
        <f t="shared" si="2"/>
        <v>0</v>
      </c>
      <c r="M20" s="71">
        <f t="shared" si="6"/>
        <v>0</v>
      </c>
      <c r="N20" s="70">
        <f t="shared" si="3"/>
        <v>0</v>
      </c>
      <c r="O20" s="70">
        <f t="shared" si="4"/>
        <v>0</v>
      </c>
    </row>
    <row r="21" spans="1:15" ht="25.5">
      <c r="A21" s="253" t="s">
        <v>181</v>
      </c>
      <c r="B21" s="119" t="s">
        <v>608</v>
      </c>
      <c r="C21" s="112" t="s">
        <v>75</v>
      </c>
      <c r="D21" s="112">
        <v>25.3</v>
      </c>
      <c r="E21" s="164"/>
      <c r="F21" s="70"/>
      <c r="G21" s="165">
        <f>E21*F21</f>
        <v>0</v>
      </c>
      <c r="H21" s="166"/>
      <c r="I21" s="165"/>
      <c r="J21" s="166">
        <f t="shared" si="5"/>
        <v>0</v>
      </c>
      <c r="K21" s="165">
        <f>D21*E21</f>
        <v>0</v>
      </c>
      <c r="L21" s="166">
        <f>D21*G21</f>
        <v>0</v>
      </c>
      <c r="M21" s="165">
        <f t="shared" si="6"/>
        <v>0</v>
      </c>
      <c r="N21" s="166">
        <f>I21*D21</f>
        <v>0</v>
      </c>
      <c r="O21" s="166">
        <f>SUM(L21:N21)</f>
        <v>0</v>
      </c>
    </row>
    <row r="22" spans="1:15" ht="14.25">
      <c r="A22" s="253" t="s">
        <v>182</v>
      </c>
      <c r="B22" s="119" t="s">
        <v>609</v>
      </c>
      <c r="C22" s="112" t="s">
        <v>68</v>
      </c>
      <c r="D22" s="112">
        <v>25</v>
      </c>
      <c r="E22" s="69"/>
      <c r="F22" s="70"/>
      <c r="G22" s="71">
        <f>E22*F22</f>
        <v>0</v>
      </c>
      <c r="H22" s="70"/>
      <c r="I22" s="71"/>
      <c r="J22" s="70">
        <f t="shared" si="5"/>
        <v>0</v>
      </c>
      <c r="K22" s="71">
        <f>D22*E22</f>
        <v>0</v>
      </c>
      <c r="L22" s="70">
        <f>D22*G22</f>
        <v>0</v>
      </c>
      <c r="M22" s="71">
        <f t="shared" si="6"/>
        <v>0</v>
      </c>
      <c r="N22" s="70">
        <f>I22*D22</f>
        <v>0</v>
      </c>
      <c r="O22" s="70">
        <f>SUM(L22:N22)</f>
        <v>0</v>
      </c>
    </row>
    <row r="23" spans="1:15" ht="25.5">
      <c r="A23" s="253" t="s">
        <v>183</v>
      </c>
      <c r="B23" s="119" t="s">
        <v>610</v>
      </c>
      <c r="C23" s="112" t="s">
        <v>53</v>
      </c>
      <c r="D23" s="112">
        <v>10</v>
      </c>
      <c r="E23" s="164"/>
      <c r="F23" s="149"/>
      <c r="G23" s="165">
        <f>E23*F23</f>
        <v>0</v>
      </c>
      <c r="H23" s="166"/>
      <c r="I23" s="165"/>
      <c r="J23" s="166">
        <f t="shared" si="5"/>
        <v>0</v>
      </c>
      <c r="K23" s="165">
        <f>D23*E23</f>
        <v>0</v>
      </c>
      <c r="L23" s="166">
        <f>D23*G23</f>
        <v>0</v>
      </c>
      <c r="M23" s="165">
        <f t="shared" si="6"/>
        <v>0</v>
      </c>
      <c r="N23" s="166">
        <f>I23*D23</f>
        <v>0</v>
      </c>
      <c r="O23" s="166">
        <f>SUM(L23:N23)</f>
        <v>0</v>
      </c>
    </row>
    <row r="24" spans="1:15" ht="12.75">
      <c r="A24" s="253"/>
      <c r="B24" s="254" t="s">
        <v>611</v>
      </c>
      <c r="C24" s="112"/>
      <c r="D24" s="112"/>
      <c r="E24" s="164"/>
      <c r="F24" s="149"/>
      <c r="G24" s="165"/>
      <c r="H24" s="166"/>
      <c r="I24" s="165"/>
      <c r="J24" s="166"/>
      <c r="K24" s="165"/>
      <c r="L24" s="166"/>
      <c r="M24" s="165"/>
      <c r="N24" s="166"/>
      <c r="O24" s="166"/>
    </row>
    <row r="25" spans="1:15" ht="38.25">
      <c r="A25" s="253" t="s">
        <v>184</v>
      </c>
      <c r="B25" s="177" t="s">
        <v>612</v>
      </c>
      <c r="C25" s="112" t="s">
        <v>68</v>
      </c>
      <c r="D25" s="112">
        <v>15</v>
      </c>
      <c r="E25" s="164"/>
      <c r="F25" s="149"/>
      <c r="G25" s="165">
        <f>E25*F25</f>
        <v>0</v>
      </c>
      <c r="H25" s="166"/>
      <c r="I25" s="165"/>
      <c r="J25" s="166">
        <f>SUM(G25:I25)</f>
        <v>0</v>
      </c>
      <c r="K25" s="165">
        <f>D25*E25</f>
        <v>0</v>
      </c>
      <c r="L25" s="166">
        <f>D25*G25</f>
        <v>0</v>
      </c>
      <c r="M25" s="165">
        <f t="shared" si="6"/>
        <v>0</v>
      </c>
      <c r="N25" s="166">
        <f>I25*D25</f>
        <v>0</v>
      </c>
      <c r="O25" s="166">
        <f>SUM(L25:N25)</f>
        <v>0</v>
      </c>
    </row>
    <row r="26" spans="1:15" ht="25.5">
      <c r="A26" s="253" t="s">
        <v>185</v>
      </c>
      <c r="B26" s="177" t="s">
        <v>613</v>
      </c>
      <c r="C26" s="112" t="s">
        <v>68</v>
      </c>
      <c r="D26" s="112">
        <v>15</v>
      </c>
      <c r="E26" s="164"/>
      <c r="F26" s="149"/>
      <c r="G26" s="165">
        <f>E26*F26</f>
        <v>0</v>
      </c>
      <c r="H26" s="166"/>
      <c r="I26" s="165"/>
      <c r="J26" s="166">
        <f>SUM(G26:I26)</f>
        <v>0</v>
      </c>
      <c r="K26" s="165">
        <f>D26*E26</f>
        <v>0</v>
      </c>
      <c r="L26" s="166">
        <f>D26*G26</f>
        <v>0</v>
      </c>
      <c r="M26" s="165">
        <f t="shared" si="6"/>
        <v>0</v>
      </c>
      <c r="N26" s="166">
        <f>I26*D26</f>
        <v>0</v>
      </c>
      <c r="O26" s="166">
        <f>SUM(L26:N26)</f>
        <v>0</v>
      </c>
    </row>
    <row r="27" spans="1:15" ht="12.75">
      <c r="A27" s="253"/>
      <c r="B27" s="254" t="s">
        <v>614</v>
      </c>
      <c r="C27" s="112"/>
      <c r="D27" s="112"/>
      <c r="E27" s="164"/>
      <c r="F27" s="149"/>
      <c r="G27" s="165"/>
      <c r="H27" s="166"/>
      <c r="I27" s="165"/>
      <c r="J27" s="166"/>
      <c r="K27" s="165"/>
      <c r="L27" s="166"/>
      <c r="M27" s="165"/>
      <c r="N27" s="166"/>
      <c r="O27" s="166"/>
    </row>
    <row r="28" spans="1:15" ht="38.25">
      <c r="A28" s="253" t="s">
        <v>186</v>
      </c>
      <c r="B28" s="119" t="s">
        <v>615</v>
      </c>
      <c r="C28" s="112" t="s">
        <v>68</v>
      </c>
      <c r="D28" s="112">
        <v>222</v>
      </c>
      <c r="E28" s="164"/>
      <c r="F28" s="149"/>
      <c r="G28" s="165">
        <f aca="true" t="shared" si="7" ref="G28:G38">E28*F28</f>
        <v>0</v>
      </c>
      <c r="H28" s="166"/>
      <c r="I28" s="165"/>
      <c r="J28" s="166">
        <f aca="true" t="shared" si="8" ref="J28:J38">SUM(G28:I28)</f>
        <v>0</v>
      </c>
      <c r="K28" s="165">
        <f aca="true" t="shared" si="9" ref="K28:K38">D28*E28</f>
        <v>0</v>
      </c>
      <c r="L28" s="166">
        <f aca="true" t="shared" si="10" ref="L28:L38">D28*G28</f>
        <v>0</v>
      </c>
      <c r="M28" s="165">
        <f t="shared" si="6"/>
        <v>0</v>
      </c>
      <c r="N28" s="166">
        <f aca="true" t="shared" si="11" ref="N28:N38">I28*D28</f>
        <v>0</v>
      </c>
      <c r="O28" s="166">
        <f aca="true" t="shared" si="12" ref="O28:O38">SUM(L28:N28)</f>
        <v>0</v>
      </c>
    </row>
    <row r="29" spans="1:15" ht="12.75">
      <c r="A29" s="253"/>
      <c r="B29" s="254" t="s">
        <v>616</v>
      </c>
      <c r="C29" s="112"/>
      <c r="D29" s="112"/>
      <c r="E29" s="164"/>
      <c r="F29" s="149"/>
      <c r="G29" s="165"/>
      <c r="H29" s="166"/>
      <c r="I29" s="165"/>
      <c r="J29" s="166"/>
      <c r="K29" s="165"/>
      <c r="L29" s="166"/>
      <c r="M29" s="165"/>
      <c r="N29" s="166"/>
      <c r="O29" s="166"/>
    </row>
    <row r="30" spans="1:15" ht="25.5">
      <c r="A30" s="253" t="s">
        <v>187</v>
      </c>
      <c r="B30" s="119" t="s">
        <v>617</v>
      </c>
      <c r="C30" s="112" t="s">
        <v>18</v>
      </c>
      <c r="D30" s="112">
        <v>1</v>
      </c>
      <c r="E30" s="164"/>
      <c r="F30" s="149"/>
      <c r="G30" s="165">
        <f t="shared" si="7"/>
        <v>0</v>
      </c>
      <c r="H30" s="166"/>
      <c r="I30" s="165"/>
      <c r="J30" s="166">
        <f t="shared" si="8"/>
        <v>0</v>
      </c>
      <c r="K30" s="165">
        <f t="shared" si="9"/>
        <v>0</v>
      </c>
      <c r="L30" s="166">
        <f t="shared" si="10"/>
        <v>0</v>
      </c>
      <c r="M30" s="165">
        <f t="shared" si="6"/>
        <v>0</v>
      </c>
      <c r="N30" s="166">
        <f t="shared" si="11"/>
        <v>0</v>
      </c>
      <c r="O30" s="166">
        <f t="shared" si="12"/>
        <v>0</v>
      </c>
    </row>
    <row r="31" spans="1:15" ht="12.75">
      <c r="A31" s="253" t="s">
        <v>188</v>
      </c>
      <c r="B31" s="177" t="s">
        <v>618</v>
      </c>
      <c r="C31" s="112" t="s">
        <v>18</v>
      </c>
      <c r="D31" s="112">
        <v>1</v>
      </c>
      <c r="E31" s="164"/>
      <c r="F31" s="149"/>
      <c r="G31" s="165">
        <f t="shared" si="7"/>
        <v>0</v>
      </c>
      <c r="H31" s="166"/>
      <c r="I31" s="165"/>
      <c r="J31" s="166">
        <f t="shared" si="8"/>
        <v>0</v>
      </c>
      <c r="K31" s="165">
        <f t="shared" si="9"/>
        <v>0</v>
      </c>
      <c r="L31" s="166">
        <f t="shared" si="10"/>
        <v>0</v>
      </c>
      <c r="M31" s="165">
        <f t="shared" si="6"/>
        <v>0</v>
      </c>
      <c r="N31" s="166">
        <f t="shared" si="11"/>
        <v>0</v>
      </c>
      <c r="O31" s="166">
        <f t="shared" si="12"/>
        <v>0</v>
      </c>
    </row>
    <row r="32" spans="1:15" ht="12.75">
      <c r="A32" s="253"/>
      <c r="B32" s="254" t="s">
        <v>619</v>
      </c>
      <c r="C32" s="112"/>
      <c r="D32" s="112"/>
      <c r="E32" s="164"/>
      <c r="F32" s="149"/>
      <c r="G32" s="165"/>
      <c r="H32" s="166"/>
      <c r="I32" s="165"/>
      <c r="J32" s="166"/>
      <c r="K32" s="165"/>
      <c r="L32" s="166"/>
      <c r="M32" s="165"/>
      <c r="N32" s="166"/>
      <c r="O32" s="166"/>
    </row>
    <row r="33" spans="1:15" s="159" customFormat="1" ht="25.5">
      <c r="A33" s="253" t="s">
        <v>189</v>
      </c>
      <c r="B33" s="119" t="s">
        <v>620</v>
      </c>
      <c r="C33" s="112" t="s">
        <v>68</v>
      </c>
      <c r="D33" s="112">
        <v>97</v>
      </c>
      <c r="E33" s="164"/>
      <c r="F33" s="149"/>
      <c r="G33" s="165">
        <f t="shared" si="7"/>
        <v>0</v>
      </c>
      <c r="H33" s="166"/>
      <c r="I33" s="165"/>
      <c r="J33" s="166">
        <f t="shared" si="8"/>
        <v>0</v>
      </c>
      <c r="K33" s="165">
        <f t="shared" si="9"/>
        <v>0</v>
      </c>
      <c r="L33" s="166">
        <f t="shared" si="10"/>
        <v>0</v>
      </c>
      <c r="M33" s="165">
        <f aca="true" t="shared" si="13" ref="M33:M38">D33*H33</f>
        <v>0</v>
      </c>
      <c r="N33" s="166">
        <f t="shared" si="11"/>
        <v>0</v>
      </c>
      <c r="O33" s="166">
        <f t="shared" si="12"/>
        <v>0</v>
      </c>
    </row>
    <row r="34" spans="1:15" ht="14.25">
      <c r="A34" s="253" t="s">
        <v>190</v>
      </c>
      <c r="B34" s="119" t="s">
        <v>621</v>
      </c>
      <c r="C34" s="112" t="s">
        <v>68</v>
      </c>
      <c r="D34" s="112">
        <f>D33</f>
        <v>97</v>
      </c>
      <c r="E34" s="164"/>
      <c r="F34" s="149"/>
      <c r="G34" s="165">
        <f t="shared" si="7"/>
        <v>0</v>
      </c>
      <c r="H34" s="166"/>
      <c r="I34" s="165"/>
      <c r="J34" s="166">
        <f t="shared" si="8"/>
        <v>0</v>
      </c>
      <c r="K34" s="165">
        <f t="shared" si="9"/>
        <v>0</v>
      </c>
      <c r="L34" s="166">
        <f t="shared" si="10"/>
        <v>0</v>
      </c>
      <c r="M34" s="165">
        <f t="shared" si="13"/>
        <v>0</v>
      </c>
      <c r="N34" s="166">
        <f t="shared" si="11"/>
        <v>0</v>
      </c>
      <c r="O34" s="166">
        <f t="shared" si="12"/>
        <v>0</v>
      </c>
    </row>
    <row r="35" spans="1:15" ht="25.5">
      <c r="A35" s="253" t="s">
        <v>191</v>
      </c>
      <c r="B35" s="119" t="s">
        <v>622</v>
      </c>
      <c r="C35" s="112" t="s">
        <v>68</v>
      </c>
      <c r="D35" s="112">
        <f>D33</f>
        <v>97</v>
      </c>
      <c r="E35" s="164"/>
      <c r="F35" s="149"/>
      <c r="G35" s="165">
        <f t="shared" si="7"/>
        <v>0</v>
      </c>
      <c r="H35" s="166"/>
      <c r="I35" s="165"/>
      <c r="J35" s="166">
        <f t="shared" si="8"/>
        <v>0</v>
      </c>
      <c r="K35" s="165">
        <f t="shared" si="9"/>
        <v>0</v>
      </c>
      <c r="L35" s="166">
        <f t="shared" si="10"/>
        <v>0</v>
      </c>
      <c r="M35" s="165">
        <f t="shared" si="13"/>
        <v>0</v>
      </c>
      <c r="N35" s="166">
        <f t="shared" si="11"/>
        <v>0</v>
      </c>
      <c r="O35" s="166">
        <f t="shared" si="12"/>
        <v>0</v>
      </c>
    </row>
    <row r="36" spans="1:15" ht="38.25">
      <c r="A36" s="253" t="s">
        <v>192</v>
      </c>
      <c r="B36" s="119" t="s">
        <v>623</v>
      </c>
      <c r="C36" s="112" t="s">
        <v>68</v>
      </c>
      <c r="D36" s="112">
        <v>102</v>
      </c>
      <c r="E36" s="164"/>
      <c r="F36" s="149"/>
      <c r="G36" s="165">
        <f t="shared" si="7"/>
        <v>0</v>
      </c>
      <c r="H36" s="166"/>
      <c r="I36" s="165"/>
      <c r="J36" s="166">
        <f t="shared" si="8"/>
        <v>0</v>
      </c>
      <c r="K36" s="165">
        <f t="shared" si="9"/>
        <v>0</v>
      </c>
      <c r="L36" s="166">
        <f t="shared" si="10"/>
        <v>0</v>
      </c>
      <c r="M36" s="165">
        <f t="shared" si="13"/>
        <v>0</v>
      </c>
      <c r="N36" s="166">
        <f t="shared" si="11"/>
        <v>0</v>
      </c>
      <c r="O36" s="166">
        <f t="shared" si="12"/>
        <v>0</v>
      </c>
    </row>
    <row r="37" spans="1:15" ht="25.5">
      <c r="A37" s="253" t="s">
        <v>193</v>
      </c>
      <c r="B37" s="177" t="s">
        <v>873</v>
      </c>
      <c r="C37" s="112" t="s">
        <v>53</v>
      </c>
      <c r="D37" s="112">
        <v>24</v>
      </c>
      <c r="E37" s="164"/>
      <c r="F37" s="149"/>
      <c r="G37" s="165">
        <f t="shared" si="7"/>
        <v>0</v>
      </c>
      <c r="H37" s="166"/>
      <c r="I37" s="165"/>
      <c r="J37" s="166">
        <f t="shared" si="8"/>
        <v>0</v>
      </c>
      <c r="K37" s="165">
        <f t="shared" si="9"/>
        <v>0</v>
      </c>
      <c r="L37" s="166">
        <f t="shared" si="10"/>
        <v>0</v>
      </c>
      <c r="M37" s="165">
        <f t="shared" si="13"/>
        <v>0</v>
      </c>
      <c r="N37" s="166">
        <f t="shared" si="11"/>
        <v>0</v>
      </c>
      <c r="O37" s="166">
        <f t="shared" si="12"/>
        <v>0</v>
      </c>
    </row>
    <row r="38" spans="1:15" ht="25.5">
      <c r="A38" s="253" t="s">
        <v>194</v>
      </c>
      <c r="B38" s="177" t="s">
        <v>874</v>
      </c>
      <c r="C38" s="112" t="s">
        <v>53</v>
      </c>
      <c r="D38" s="112">
        <v>10</v>
      </c>
      <c r="E38" s="164"/>
      <c r="F38" s="149"/>
      <c r="G38" s="165">
        <f t="shared" si="7"/>
        <v>0</v>
      </c>
      <c r="H38" s="166"/>
      <c r="I38" s="165"/>
      <c r="J38" s="166">
        <f t="shared" si="8"/>
        <v>0</v>
      </c>
      <c r="K38" s="165">
        <f t="shared" si="9"/>
        <v>0</v>
      </c>
      <c r="L38" s="166">
        <f t="shared" si="10"/>
        <v>0</v>
      </c>
      <c r="M38" s="165">
        <f t="shared" si="13"/>
        <v>0</v>
      </c>
      <c r="N38" s="166">
        <f t="shared" si="11"/>
        <v>0</v>
      </c>
      <c r="O38" s="166">
        <f t="shared" si="12"/>
        <v>0</v>
      </c>
    </row>
    <row r="39" spans="1:15" ht="12.75">
      <c r="A39" s="253"/>
      <c r="B39" s="255" t="s">
        <v>624</v>
      </c>
      <c r="C39" s="112"/>
      <c r="D39" s="112"/>
      <c r="E39" s="164"/>
      <c r="F39" s="149"/>
      <c r="G39" s="165"/>
      <c r="H39" s="166"/>
      <c r="I39" s="165"/>
      <c r="J39" s="166"/>
      <c r="K39" s="165"/>
      <c r="L39" s="166"/>
      <c r="M39" s="165"/>
      <c r="N39" s="166"/>
      <c r="O39" s="166"/>
    </row>
    <row r="40" spans="1:15" ht="25.5">
      <c r="A40" s="253" t="s">
        <v>195</v>
      </c>
      <c r="B40" s="177" t="s">
        <v>625</v>
      </c>
      <c r="C40" s="256" t="s">
        <v>450</v>
      </c>
      <c r="D40" s="257">
        <v>1903.5</v>
      </c>
      <c r="E40" s="164"/>
      <c r="F40" s="149"/>
      <c r="G40" s="165">
        <f aca="true" t="shared" si="14" ref="G40:G62">E40*F40</f>
        <v>0</v>
      </c>
      <c r="H40" s="166"/>
      <c r="I40" s="165"/>
      <c r="J40" s="166">
        <f aca="true" t="shared" si="15" ref="J40:J62">SUM(G40:I40)</f>
        <v>0</v>
      </c>
      <c r="K40" s="165">
        <f aca="true" t="shared" si="16" ref="K40:K62">D40*E40</f>
        <v>0</v>
      </c>
      <c r="L40" s="166">
        <f aca="true" t="shared" si="17" ref="L40:L62">D40*G40</f>
        <v>0</v>
      </c>
      <c r="M40" s="165">
        <f aca="true" t="shared" si="18" ref="M40:M62">D40*H40</f>
        <v>0</v>
      </c>
      <c r="N40" s="166">
        <f aca="true" t="shared" si="19" ref="N40:N62">I40*D40</f>
        <v>0</v>
      </c>
      <c r="O40" s="166">
        <f aca="true" t="shared" si="20" ref="O40:O62">SUM(L40:N40)</f>
        <v>0</v>
      </c>
    </row>
    <row r="41" spans="1:15" s="159" customFormat="1" ht="25.5">
      <c r="A41" s="253" t="s">
        <v>196</v>
      </c>
      <c r="B41" s="177" t="s">
        <v>626</v>
      </c>
      <c r="C41" s="256" t="s">
        <v>450</v>
      </c>
      <c r="D41" s="257">
        <v>474.2</v>
      </c>
      <c r="E41" s="164"/>
      <c r="F41" s="149"/>
      <c r="G41" s="165">
        <f t="shared" si="14"/>
        <v>0</v>
      </c>
      <c r="H41" s="166"/>
      <c r="I41" s="165"/>
      <c r="J41" s="166">
        <f t="shared" si="15"/>
        <v>0</v>
      </c>
      <c r="K41" s="165">
        <f t="shared" si="16"/>
        <v>0</v>
      </c>
      <c r="L41" s="166">
        <f t="shared" si="17"/>
        <v>0</v>
      </c>
      <c r="M41" s="165">
        <f t="shared" si="18"/>
        <v>0</v>
      </c>
      <c r="N41" s="166">
        <f t="shared" si="19"/>
        <v>0</v>
      </c>
      <c r="O41" s="166">
        <f t="shared" si="20"/>
        <v>0</v>
      </c>
    </row>
    <row r="42" spans="1:15" ht="25.5">
      <c r="A42" s="253" t="s">
        <v>197</v>
      </c>
      <c r="B42" s="177" t="s">
        <v>627</v>
      </c>
      <c r="C42" s="256" t="s">
        <v>450</v>
      </c>
      <c r="D42" s="257">
        <v>20.2</v>
      </c>
      <c r="E42" s="164"/>
      <c r="F42" s="149"/>
      <c r="G42" s="165">
        <f t="shared" si="14"/>
        <v>0</v>
      </c>
      <c r="H42" s="166"/>
      <c r="I42" s="165"/>
      <c r="J42" s="166">
        <f t="shared" si="15"/>
        <v>0</v>
      </c>
      <c r="K42" s="165">
        <f t="shared" si="16"/>
        <v>0</v>
      </c>
      <c r="L42" s="166">
        <f t="shared" si="17"/>
        <v>0</v>
      </c>
      <c r="M42" s="165">
        <f t="shared" si="18"/>
        <v>0</v>
      </c>
      <c r="N42" s="166">
        <f t="shared" si="19"/>
        <v>0</v>
      </c>
      <c r="O42" s="166">
        <f t="shared" si="20"/>
        <v>0</v>
      </c>
    </row>
    <row r="43" spans="1:15" ht="12.75">
      <c r="A43" s="253" t="s">
        <v>198</v>
      </c>
      <c r="B43" s="177" t="s">
        <v>628</v>
      </c>
      <c r="C43" s="256" t="s">
        <v>450</v>
      </c>
      <c r="D43" s="257">
        <v>1899</v>
      </c>
      <c r="E43" s="164"/>
      <c r="F43" s="149"/>
      <c r="G43" s="165">
        <f t="shared" si="14"/>
        <v>0</v>
      </c>
      <c r="H43" s="166"/>
      <c r="I43" s="165"/>
      <c r="J43" s="166">
        <f t="shared" si="15"/>
        <v>0</v>
      </c>
      <c r="K43" s="165">
        <f t="shared" si="16"/>
        <v>0</v>
      </c>
      <c r="L43" s="166">
        <f t="shared" si="17"/>
        <v>0</v>
      </c>
      <c r="M43" s="165">
        <f t="shared" si="18"/>
        <v>0</v>
      </c>
      <c r="N43" s="166">
        <f t="shared" si="19"/>
        <v>0</v>
      </c>
      <c r="O43" s="166">
        <f t="shared" si="20"/>
        <v>0</v>
      </c>
    </row>
    <row r="44" spans="1:15" ht="12.75">
      <c r="A44" s="253" t="s">
        <v>199</v>
      </c>
      <c r="B44" s="177" t="s">
        <v>629</v>
      </c>
      <c r="C44" s="256" t="s">
        <v>450</v>
      </c>
      <c r="D44" s="257">
        <v>120.5</v>
      </c>
      <c r="E44" s="164"/>
      <c r="F44" s="149"/>
      <c r="G44" s="165">
        <f t="shared" si="14"/>
        <v>0</v>
      </c>
      <c r="H44" s="166"/>
      <c r="I44" s="165"/>
      <c r="J44" s="166">
        <f t="shared" si="15"/>
        <v>0</v>
      </c>
      <c r="K44" s="165">
        <f t="shared" si="16"/>
        <v>0</v>
      </c>
      <c r="L44" s="166">
        <f t="shared" si="17"/>
        <v>0</v>
      </c>
      <c r="M44" s="165">
        <f t="shared" si="18"/>
        <v>0</v>
      </c>
      <c r="N44" s="166">
        <f t="shared" si="19"/>
        <v>0</v>
      </c>
      <c r="O44" s="166">
        <f t="shared" si="20"/>
        <v>0</v>
      </c>
    </row>
    <row r="45" spans="1:15" ht="25.5">
      <c r="A45" s="253" t="s">
        <v>200</v>
      </c>
      <c r="B45" s="177" t="s">
        <v>630</v>
      </c>
      <c r="C45" s="256" t="s">
        <v>450</v>
      </c>
      <c r="D45" s="257">
        <v>709.8</v>
      </c>
      <c r="E45" s="164"/>
      <c r="F45" s="149"/>
      <c r="G45" s="165">
        <f t="shared" si="14"/>
        <v>0</v>
      </c>
      <c r="H45" s="166"/>
      <c r="I45" s="165"/>
      <c r="J45" s="166">
        <f t="shared" si="15"/>
        <v>0</v>
      </c>
      <c r="K45" s="165">
        <f t="shared" si="16"/>
        <v>0</v>
      </c>
      <c r="L45" s="166">
        <f t="shared" si="17"/>
        <v>0</v>
      </c>
      <c r="M45" s="165">
        <f t="shared" si="18"/>
        <v>0</v>
      </c>
      <c r="N45" s="166">
        <f t="shared" si="19"/>
        <v>0</v>
      </c>
      <c r="O45" s="166">
        <f t="shared" si="20"/>
        <v>0</v>
      </c>
    </row>
    <row r="46" spans="1:15" ht="25.5">
      <c r="A46" s="253" t="s">
        <v>201</v>
      </c>
      <c r="B46" s="177" t="s">
        <v>631</v>
      </c>
      <c r="C46" s="256" t="s">
        <v>450</v>
      </c>
      <c r="D46" s="257">
        <v>207.9</v>
      </c>
      <c r="E46" s="164"/>
      <c r="F46" s="149"/>
      <c r="G46" s="165">
        <f t="shared" si="14"/>
        <v>0</v>
      </c>
      <c r="H46" s="166"/>
      <c r="I46" s="165"/>
      <c r="J46" s="166">
        <f t="shared" si="15"/>
        <v>0</v>
      </c>
      <c r="K46" s="165">
        <f t="shared" si="16"/>
        <v>0</v>
      </c>
      <c r="L46" s="166">
        <f t="shared" si="17"/>
        <v>0</v>
      </c>
      <c r="M46" s="165">
        <f t="shared" si="18"/>
        <v>0</v>
      </c>
      <c r="N46" s="166">
        <f t="shared" si="19"/>
        <v>0</v>
      </c>
      <c r="O46" s="166">
        <f t="shared" si="20"/>
        <v>0</v>
      </c>
    </row>
    <row r="47" spans="1:15" ht="25.5">
      <c r="A47" s="253" t="s">
        <v>202</v>
      </c>
      <c r="B47" s="177" t="s">
        <v>632</v>
      </c>
      <c r="C47" s="256" t="s">
        <v>450</v>
      </c>
      <c r="D47" s="257">
        <v>248.6</v>
      </c>
      <c r="E47" s="164"/>
      <c r="F47" s="149"/>
      <c r="G47" s="165">
        <f t="shared" si="14"/>
        <v>0</v>
      </c>
      <c r="H47" s="166"/>
      <c r="I47" s="165"/>
      <c r="J47" s="166">
        <f t="shared" si="15"/>
        <v>0</v>
      </c>
      <c r="K47" s="165">
        <f t="shared" si="16"/>
        <v>0</v>
      </c>
      <c r="L47" s="166">
        <f t="shared" si="17"/>
        <v>0</v>
      </c>
      <c r="M47" s="165">
        <f t="shared" si="18"/>
        <v>0</v>
      </c>
      <c r="N47" s="166">
        <f t="shared" si="19"/>
        <v>0</v>
      </c>
      <c r="O47" s="166">
        <f t="shared" si="20"/>
        <v>0</v>
      </c>
    </row>
    <row r="48" spans="1:15" ht="25.5">
      <c r="A48" s="253" t="s">
        <v>203</v>
      </c>
      <c r="B48" s="177" t="s">
        <v>633</v>
      </c>
      <c r="C48" s="256" t="s">
        <v>450</v>
      </c>
      <c r="D48" s="257">
        <v>527.2</v>
      </c>
      <c r="E48" s="164"/>
      <c r="F48" s="149"/>
      <c r="G48" s="165">
        <f t="shared" si="14"/>
        <v>0</v>
      </c>
      <c r="H48" s="166"/>
      <c r="I48" s="165"/>
      <c r="J48" s="166">
        <f t="shared" si="15"/>
        <v>0</v>
      </c>
      <c r="K48" s="165">
        <f t="shared" si="16"/>
        <v>0</v>
      </c>
      <c r="L48" s="166">
        <f t="shared" si="17"/>
        <v>0</v>
      </c>
      <c r="M48" s="165">
        <f t="shared" si="18"/>
        <v>0</v>
      </c>
      <c r="N48" s="166">
        <f t="shared" si="19"/>
        <v>0</v>
      </c>
      <c r="O48" s="166">
        <f t="shared" si="20"/>
        <v>0</v>
      </c>
    </row>
    <row r="49" spans="1:15" s="159" customFormat="1" ht="25.5">
      <c r="A49" s="253" t="s">
        <v>204</v>
      </c>
      <c r="B49" s="177" t="s">
        <v>634</v>
      </c>
      <c r="C49" s="256" t="s">
        <v>450</v>
      </c>
      <c r="D49" s="257">
        <v>253.3</v>
      </c>
      <c r="E49" s="164"/>
      <c r="F49" s="149"/>
      <c r="G49" s="165">
        <f t="shared" si="14"/>
        <v>0</v>
      </c>
      <c r="H49" s="166"/>
      <c r="I49" s="165"/>
      <c r="J49" s="166">
        <f t="shared" si="15"/>
        <v>0</v>
      </c>
      <c r="K49" s="165">
        <f t="shared" si="16"/>
        <v>0</v>
      </c>
      <c r="L49" s="166">
        <f t="shared" si="17"/>
        <v>0</v>
      </c>
      <c r="M49" s="165">
        <f t="shared" si="18"/>
        <v>0</v>
      </c>
      <c r="N49" s="166">
        <f t="shared" si="19"/>
        <v>0</v>
      </c>
      <c r="O49" s="166">
        <f t="shared" si="20"/>
        <v>0</v>
      </c>
    </row>
    <row r="50" spans="1:15" ht="25.5">
      <c r="A50" s="253" t="s">
        <v>205</v>
      </c>
      <c r="B50" s="177" t="s">
        <v>635</v>
      </c>
      <c r="C50" s="256" t="s">
        <v>450</v>
      </c>
      <c r="D50" s="257">
        <v>25.3</v>
      </c>
      <c r="E50" s="164"/>
      <c r="F50" s="149"/>
      <c r="G50" s="165">
        <f t="shared" si="14"/>
        <v>0</v>
      </c>
      <c r="H50" s="166"/>
      <c r="I50" s="165"/>
      <c r="J50" s="166">
        <f t="shared" si="15"/>
        <v>0</v>
      </c>
      <c r="K50" s="165">
        <f t="shared" si="16"/>
        <v>0</v>
      </c>
      <c r="L50" s="166">
        <f t="shared" si="17"/>
        <v>0</v>
      </c>
      <c r="M50" s="165">
        <f t="shared" si="18"/>
        <v>0</v>
      </c>
      <c r="N50" s="166">
        <f t="shared" si="19"/>
        <v>0</v>
      </c>
      <c r="O50" s="166">
        <f t="shared" si="20"/>
        <v>0</v>
      </c>
    </row>
    <row r="51" spans="1:15" ht="25.5">
      <c r="A51" s="253" t="s">
        <v>206</v>
      </c>
      <c r="B51" s="177" t="s">
        <v>636</v>
      </c>
      <c r="C51" s="256" t="s">
        <v>450</v>
      </c>
      <c r="D51" s="257">
        <v>8.6</v>
      </c>
      <c r="E51" s="164"/>
      <c r="F51" s="149"/>
      <c r="G51" s="165">
        <f t="shared" si="14"/>
        <v>0</v>
      </c>
      <c r="H51" s="166"/>
      <c r="I51" s="165"/>
      <c r="J51" s="166">
        <f t="shared" si="15"/>
        <v>0</v>
      </c>
      <c r="K51" s="165">
        <f t="shared" si="16"/>
        <v>0</v>
      </c>
      <c r="L51" s="166">
        <f t="shared" si="17"/>
        <v>0</v>
      </c>
      <c r="M51" s="165">
        <f t="shared" si="18"/>
        <v>0</v>
      </c>
      <c r="N51" s="166">
        <f t="shared" si="19"/>
        <v>0</v>
      </c>
      <c r="O51" s="166">
        <f t="shared" si="20"/>
        <v>0</v>
      </c>
    </row>
    <row r="52" spans="1:15" ht="12.75">
      <c r="A52" s="253"/>
      <c r="B52" s="255" t="s">
        <v>637</v>
      </c>
      <c r="C52" s="112"/>
      <c r="D52" s="112"/>
      <c r="E52" s="164"/>
      <c r="F52" s="149"/>
      <c r="G52" s="165"/>
      <c r="H52" s="166"/>
      <c r="I52" s="165"/>
      <c r="J52" s="166"/>
      <c r="K52" s="165"/>
      <c r="L52" s="166"/>
      <c r="M52" s="165"/>
      <c r="N52" s="166"/>
      <c r="O52" s="166"/>
    </row>
    <row r="53" spans="1:15" ht="25.5">
      <c r="A53" s="253" t="s">
        <v>207</v>
      </c>
      <c r="B53" s="119" t="s">
        <v>638</v>
      </c>
      <c r="C53" s="112" t="s">
        <v>68</v>
      </c>
      <c r="D53" s="112">
        <v>93.7</v>
      </c>
      <c r="E53" s="164"/>
      <c r="F53" s="149"/>
      <c r="G53" s="165">
        <f>E53*F53</f>
        <v>0</v>
      </c>
      <c r="H53" s="166"/>
      <c r="I53" s="165"/>
      <c r="J53" s="166">
        <f>SUM(G53:I53)</f>
        <v>0</v>
      </c>
      <c r="K53" s="165">
        <f>D53*E53</f>
        <v>0</v>
      </c>
      <c r="L53" s="166">
        <f>D53*G53</f>
        <v>0</v>
      </c>
      <c r="M53" s="165">
        <f>D53*H53</f>
        <v>0</v>
      </c>
      <c r="N53" s="166">
        <f>I53*D53</f>
        <v>0</v>
      </c>
      <c r="O53" s="166">
        <f>SUM(L53:N53)</f>
        <v>0</v>
      </c>
    </row>
    <row r="54" spans="1:15" ht="12.75">
      <c r="A54" s="253"/>
      <c r="B54" s="255" t="s">
        <v>639</v>
      </c>
      <c r="C54" s="112"/>
      <c r="D54" s="112"/>
      <c r="E54" s="164"/>
      <c r="F54" s="149"/>
      <c r="G54" s="165"/>
      <c r="H54" s="166"/>
      <c r="I54" s="165"/>
      <c r="J54" s="166"/>
      <c r="K54" s="165"/>
      <c r="L54" s="166"/>
      <c r="M54" s="165"/>
      <c r="N54" s="166"/>
      <c r="O54" s="166"/>
    </row>
    <row r="55" spans="1:15" ht="14.25">
      <c r="A55" s="253" t="s">
        <v>640</v>
      </c>
      <c r="B55" s="119" t="s">
        <v>641</v>
      </c>
      <c r="C55" s="112" t="s">
        <v>75</v>
      </c>
      <c r="D55" s="112">
        <f>D56*0.2</f>
        <v>4.84</v>
      </c>
      <c r="E55" s="164"/>
      <c r="F55" s="70"/>
      <c r="G55" s="165">
        <f>E55*F55</f>
        <v>0</v>
      </c>
      <c r="H55" s="166"/>
      <c r="I55" s="165"/>
      <c r="J55" s="166">
        <f>SUM(G55:I55)</f>
        <v>0</v>
      </c>
      <c r="K55" s="165">
        <f>D55*E55</f>
        <v>0</v>
      </c>
      <c r="L55" s="166">
        <f>D55*G55</f>
        <v>0</v>
      </c>
      <c r="M55" s="165">
        <f>D55*H55</f>
        <v>0</v>
      </c>
      <c r="N55" s="166">
        <f>I55*D55</f>
        <v>0</v>
      </c>
      <c r="O55" s="166">
        <f>SUM(L55:N55)</f>
        <v>0</v>
      </c>
    </row>
    <row r="56" spans="1:15" ht="14.25">
      <c r="A56" s="253" t="s">
        <v>642</v>
      </c>
      <c r="B56" s="119" t="s">
        <v>643</v>
      </c>
      <c r="C56" s="112" t="s">
        <v>68</v>
      </c>
      <c r="D56" s="112">
        <v>24.2</v>
      </c>
      <c r="E56" s="164"/>
      <c r="F56" s="149"/>
      <c r="G56" s="165">
        <f>E56*F56</f>
        <v>0</v>
      </c>
      <c r="H56" s="166"/>
      <c r="I56" s="165"/>
      <c r="J56" s="166">
        <f>SUM(G56:I56)</f>
        <v>0</v>
      </c>
      <c r="K56" s="165">
        <f>D56*E56</f>
        <v>0</v>
      </c>
      <c r="L56" s="166">
        <f>D56*G56</f>
        <v>0</v>
      </c>
      <c r="M56" s="165">
        <f>D56*H56</f>
        <v>0</v>
      </c>
      <c r="N56" s="166">
        <f>I56*D56</f>
        <v>0</v>
      </c>
      <c r="O56" s="166">
        <f>SUM(L56:N56)</f>
        <v>0</v>
      </c>
    </row>
    <row r="57" spans="1:15" ht="14.25">
      <c r="A57" s="253" t="s">
        <v>644</v>
      </c>
      <c r="B57" s="111" t="s">
        <v>645</v>
      </c>
      <c r="C57" s="112" t="s">
        <v>75</v>
      </c>
      <c r="D57" s="114">
        <f>D56*0.04</f>
        <v>0.968</v>
      </c>
      <c r="E57" s="167"/>
      <c r="F57" s="70"/>
      <c r="G57" s="148">
        <f>E57*F57</f>
        <v>0</v>
      </c>
      <c r="H57" s="166"/>
      <c r="I57" s="165"/>
      <c r="J57" s="166">
        <f>SUM(G57:I57)</f>
        <v>0</v>
      </c>
      <c r="K57" s="165">
        <f>D57*E57</f>
        <v>0</v>
      </c>
      <c r="L57" s="166">
        <f>D57*G57</f>
        <v>0</v>
      </c>
      <c r="M57" s="71">
        <f>D57*H57</f>
        <v>0</v>
      </c>
      <c r="N57" s="166">
        <f>I57*D57</f>
        <v>0</v>
      </c>
      <c r="O57" s="166">
        <f>SUM(L57:N57)</f>
        <v>0</v>
      </c>
    </row>
    <row r="58" spans="1:15" ht="14.25">
      <c r="A58" s="253" t="s">
        <v>646</v>
      </c>
      <c r="B58" s="111" t="s">
        <v>647</v>
      </c>
      <c r="C58" s="112" t="s">
        <v>68</v>
      </c>
      <c r="D58" s="114">
        <f>D56</f>
        <v>24.2</v>
      </c>
      <c r="E58" s="167"/>
      <c r="F58" s="70"/>
      <c r="G58" s="148">
        <f>E58*F58</f>
        <v>0</v>
      </c>
      <c r="H58" s="166"/>
      <c r="I58" s="165"/>
      <c r="J58" s="166">
        <f>SUM(G58:I58)</f>
        <v>0</v>
      </c>
      <c r="K58" s="165">
        <f>D58*E58</f>
        <v>0</v>
      </c>
      <c r="L58" s="166">
        <f>D58*G58</f>
        <v>0</v>
      </c>
      <c r="M58" s="71">
        <f>D58*H58</f>
        <v>0</v>
      </c>
      <c r="N58" s="166">
        <f>I58*D58</f>
        <v>0</v>
      </c>
      <c r="O58" s="166">
        <f>SUM(L58:N58)</f>
        <v>0</v>
      </c>
    </row>
    <row r="59" spans="1:15" ht="12.75">
      <c r="A59" s="253"/>
      <c r="B59" s="254" t="s">
        <v>648</v>
      </c>
      <c r="C59" s="112"/>
      <c r="D59" s="112"/>
      <c r="E59" s="164"/>
      <c r="F59" s="149"/>
      <c r="G59" s="165"/>
      <c r="H59" s="166"/>
      <c r="I59" s="165"/>
      <c r="J59" s="166"/>
      <c r="K59" s="165"/>
      <c r="L59" s="166"/>
      <c r="M59" s="165"/>
      <c r="N59" s="166"/>
      <c r="O59" s="166"/>
    </row>
    <row r="60" spans="1:15" ht="12.75">
      <c r="A60" s="253" t="s">
        <v>649</v>
      </c>
      <c r="B60" s="119" t="s">
        <v>650</v>
      </c>
      <c r="C60" s="112" t="s">
        <v>170</v>
      </c>
      <c r="D60" s="112">
        <v>1</v>
      </c>
      <c r="E60" s="164"/>
      <c r="F60" s="149"/>
      <c r="G60" s="165">
        <f t="shared" si="14"/>
        <v>0</v>
      </c>
      <c r="H60" s="166"/>
      <c r="I60" s="165"/>
      <c r="J60" s="166">
        <f t="shared" si="15"/>
        <v>0</v>
      </c>
      <c r="K60" s="165">
        <f t="shared" si="16"/>
        <v>0</v>
      </c>
      <c r="L60" s="166">
        <f t="shared" si="17"/>
        <v>0</v>
      </c>
      <c r="M60" s="165">
        <f t="shared" si="18"/>
        <v>0</v>
      </c>
      <c r="N60" s="166">
        <f t="shared" si="19"/>
        <v>0</v>
      </c>
      <c r="O60" s="166">
        <f t="shared" si="20"/>
        <v>0</v>
      </c>
    </row>
    <row r="61" spans="1:15" ht="12.75">
      <c r="A61" s="253" t="s">
        <v>651</v>
      </c>
      <c r="B61" s="119" t="s">
        <v>652</v>
      </c>
      <c r="C61" s="112" t="s">
        <v>170</v>
      </c>
      <c r="D61" s="112">
        <v>1</v>
      </c>
      <c r="E61" s="164"/>
      <c r="F61" s="149"/>
      <c r="G61" s="165">
        <f t="shared" si="14"/>
        <v>0</v>
      </c>
      <c r="H61" s="166"/>
      <c r="I61" s="165"/>
      <c r="J61" s="166">
        <f t="shared" si="15"/>
        <v>0</v>
      </c>
      <c r="K61" s="165">
        <f t="shared" si="16"/>
        <v>0</v>
      </c>
      <c r="L61" s="166">
        <f t="shared" si="17"/>
        <v>0</v>
      </c>
      <c r="M61" s="165">
        <f t="shared" si="18"/>
        <v>0</v>
      </c>
      <c r="N61" s="166">
        <f t="shared" si="19"/>
        <v>0</v>
      </c>
      <c r="O61" s="166">
        <f t="shared" si="20"/>
        <v>0</v>
      </c>
    </row>
    <row r="62" spans="1:15" ht="25.5">
      <c r="A62" s="253" t="s">
        <v>653</v>
      </c>
      <c r="B62" s="177" t="s">
        <v>654</v>
      </c>
      <c r="C62" s="112" t="s">
        <v>18</v>
      </c>
      <c r="D62" s="112">
        <v>1</v>
      </c>
      <c r="E62" s="164"/>
      <c r="F62" s="149"/>
      <c r="G62" s="165">
        <f t="shared" si="14"/>
        <v>0</v>
      </c>
      <c r="H62" s="166"/>
      <c r="I62" s="165"/>
      <c r="J62" s="166">
        <f t="shared" si="15"/>
        <v>0</v>
      </c>
      <c r="K62" s="165">
        <f t="shared" si="16"/>
        <v>0</v>
      </c>
      <c r="L62" s="166">
        <f t="shared" si="17"/>
        <v>0</v>
      </c>
      <c r="M62" s="165">
        <f t="shared" si="18"/>
        <v>0</v>
      </c>
      <c r="N62" s="166">
        <f t="shared" si="19"/>
        <v>0</v>
      </c>
      <c r="O62" s="166">
        <f t="shared" si="20"/>
        <v>0</v>
      </c>
    </row>
    <row r="63" spans="1:15" s="243" customFormat="1" ht="12.75">
      <c r="A63" s="258">
        <v>2</v>
      </c>
      <c r="B63" s="259" t="s">
        <v>655</v>
      </c>
      <c r="C63" s="112"/>
      <c r="D63" s="112"/>
      <c r="E63" s="260"/>
      <c r="F63" s="239"/>
      <c r="G63" s="240"/>
      <c r="H63" s="241"/>
      <c r="I63" s="242"/>
      <c r="J63" s="241"/>
      <c r="K63" s="242"/>
      <c r="L63" s="241"/>
      <c r="M63" s="242"/>
      <c r="N63" s="241"/>
      <c r="O63" s="241"/>
    </row>
    <row r="64" spans="1:15" ht="12.75">
      <c r="A64" s="110"/>
      <c r="B64" s="261" t="s">
        <v>656</v>
      </c>
      <c r="C64" s="261"/>
      <c r="D64" s="261"/>
      <c r="E64" s="262"/>
      <c r="F64" s="263"/>
      <c r="G64" s="148"/>
      <c r="H64" s="70"/>
      <c r="I64" s="165"/>
      <c r="J64" s="166"/>
      <c r="K64" s="165"/>
      <c r="L64" s="166"/>
      <c r="M64" s="71"/>
      <c r="N64" s="166"/>
      <c r="O64" s="166"/>
    </row>
    <row r="65" spans="1:15" ht="63.75">
      <c r="A65" s="110" t="s">
        <v>208</v>
      </c>
      <c r="B65" s="264" t="s">
        <v>657</v>
      </c>
      <c r="C65" s="265" t="s">
        <v>18</v>
      </c>
      <c r="D65" s="266">
        <v>1</v>
      </c>
      <c r="E65" s="164"/>
      <c r="F65" s="149"/>
      <c r="G65" s="165">
        <f aca="true" t="shared" si="21" ref="G65:G82">E65*F65</f>
        <v>0</v>
      </c>
      <c r="H65" s="166"/>
      <c r="I65" s="165"/>
      <c r="J65" s="166">
        <f aca="true" t="shared" si="22" ref="J65:J70">SUM(G65:I65)</f>
        <v>0</v>
      </c>
      <c r="K65" s="165">
        <f aca="true" t="shared" si="23" ref="K65:K82">D65*E65</f>
        <v>0</v>
      </c>
      <c r="L65" s="166">
        <f aca="true" t="shared" si="24" ref="L65:L82">D65*G65</f>
        <v>0</v>
      </c>
      <c r="M65" s="165">
        <f aca="true" t="shared" si="25" ref="M65:M82">D65*H65</f>
        <v>0</v>
      </c>
      <c r="N65" s="166">
        <f aca="true" t="shared" si="26" ref="N65:N82">I65*D65</f>
        <v>0</v>
      </c>
      <c r="O65" s="166">
        <f aca="true" t="shared" si="27" ref="O65:O81">SUM(L65:N65)</f>
        <v>0</v>
      </c>
    </row>
    <row r="66" spans="1:15" ht="25.5">
      <c r="A66" s="110" t="s">
        <v>209</v>
      </c>
      <c r="B66" s="267" t="s">
        <v>658</v>
      </c>
      <c r="C66" s="265" t="s">
        <v>18</v>
      </c>
      <c r="D66" s="266">
        <v>1</v>
      </c>
      <c r="E66" s="164"/>
      <c r="F66" s="149"/>
      <c r="G66" s="165">
        <f t="shared" si="21"/>
        <v>0</v>
      </c>
      <c r="H66" s="166"/>
      <c r="I66" s="165"/>
      <c r="J66" s="166">
        <f t="shared" si="22"/>
        <v>0</v>
      </c>
      <c r="K66" s="165">
        <f t="shared" si="23"/>
        <v>0</v>
      </c>
      <c r="L66" s="166">
        <f t="shared" si="24"/>
        <v>0</v>
      </c>
      <c r="M66" s="165">
        <f t="shared" si="25"/>
        <v>0</v>
      </c>
      <c r="N66" s="166">
        <f t="shared" si="26"/>
        <v>0</v>
      </c>
      <c r="O66" s="166">
        <f t="shared" si="27"/>
        <v>0</v>
      </c>
    </row>
    <row r="67" spans="1:15" ht="12.75">
      <c r="A67" s="110" t="s">
        <v>210</v>
      </c>
      <c r="B67" s="267" t="s">
        <v>659</v>
      </c>
      <c r="C67" s="265" t="s">
        <v>18</v>
      </c>
      <c r="D67" s="266">
        <v>1</v>
      </c>
      <c r="E67" s="164"/>
      <c r="F67" s="149"/>
      <c r="G67" s="165">
        <f t="shared" si="21"/>
        <v>0</v>
      </c>
      <c r="H67" s="166"/>
      <c r="I67" s="165"/>
      <c r="J67" s="166">
        <f t="shared" si="22"/>
        <v>0</v>
      </c>
      <c r="K67" s="165">
        <f t="shared" si="23"/>
        <v>0</v>
      </c>
      <c r="L67" s="166">
        <f t="shared" si="24"/>
        <v>0</v>
      </c>
      <c r="M67" s="165">
        <f t="shared" si="25"/>
        <v>0</v>
      </c>
      <c r="N67" s="166">
        <f t="shared" si="26"/>
        <v>0</v>
      </c>
      <c r="O67" s="166">
        <f t="shared" si="27"/>
        <v>0</v>
      </c>
    </row>
    <row r="68" spans="1:15" ht="12.75">
      <c r="A68" s="110" t="s">
        <v>211</v>
      </c>
      <c r="B68" s="267" t="s">
        <v>660</v>
      </c>
      <c r="C68" s="265" t="s">
        <v>18</v>
      </c>
      <c r="D68" s="266">
        <v>1</v>
      </c>
      <c r="E68" s="164"/>
      <c r="F68" s="149"/>
      <c r="G68" s="165">
        <f t="shared" si="21"/>
        <v>0</v>
      </c>
      <c r="H68" s="166"/>
      <c r="I68" s="165"/>
      <c r="J68" s="166">
        <f t="shared" si="22"/>
        <v>0</v>
      </c>
      <c r="K68" s="165">
        <f t="shared" si="23"/>
        <v>0</v>
      </c>
      <c r="L68" s="166">
        <f t="shared" si="24"/>
        <v>0</v>
      </c>
      <c r="M68" s="165">
        <f t="shared" si="25"/>
        <v>0</v>
      </c>
      <c r="N68" s="166">
        <f t="shared" si="26"/>
        <v>0</v>
      </c>
      <c r="O68" s="166">
        <f t="shared" si="27"/>
        <v>0</v>
      </c>
    </row>
    <row r="69" spans="1:15" ht="12.75">
      <c r="A69" s="110" t="s">
        <v>212</v>
      </c>
      <c r="B69" s="267" t="s">
        <v>661</v>
      </c>
      <c r="C69" s="265" t="s">
        <v>18</v>
      </c>
      <c r="D69" s="266">
        <v>1</v>
      </c>
      <c r="E69" s="164"/>
      <c r="F69" s="149"/>
      <c r="G69" s="165">
        <f t="shared" si="21"/>
        <v>0</v>
      </c>
      <c r="H69" s="166"/>
      <c r="I69" s="165"/>
      <c r="J69" s="166">
        <f t="shared" si="22"/>
        <v>0</v>
      </c>
      <c r="K69" s="165">
        <f t="shared" si="23"/>
        <v>0</v>
      </c>
      <c r="L69" s="166">
        <f t="shared" si="24"/>
        <v>0</v>
      </c>
      <c r="M69" s="165">
        <f t="shared" si="25"/>
        <v>0</v>
      </c>
      <c r="N69" s="166">
        <f t="shared" si="26"/>
        <v>0</v>
      </c>
      <c r="O69" s="166">
        <f t="shared" si="27"/>
        <v>0</v>
      </c>
    </row>
    <row r="70" spans="1:15" ht="12.75">
      <c r="A70" s="110" t="s">
        <v>213</v>
      </c>
      <c r="B70" s="267" t="s">
        <v>662</v>
      </c>
      <c r="C70" s="265" t="s">
        <v>18</v>
      </c>
      <c r="D70" s="266">
        <v>1</v>
      </c>
      <c r="E70" s="164"/>
      <c r="F70" s="149"/>
      <c r="G70" s="165">
        <f t="shared" si="21"/>
        <v>0</v>
      </c>
      <c r="H70" s="166"/>
      <c r="I70" s="165"/>
      <c r="J70" s="166">
        <f t="shared" si="22"/>
        <v>0</v>
      </c>
      <c r="K70" s="165">
        <f t="shared" si="23"/>
        <v>0</v>
      </c>
      <c r="L70" s="166">
        <f t="shared" si="24"/>
        <v>0</v>
      </c>
      <c r="M70" s="165">
        <f t="shared" si="25"/>
        <v>0</v>
      </c>
      <c r="N70" s="166">
        <f t="shared" si="26"/>
        <v>0</v>
      </c>
      <c r="O70" s="166">
        <f t="shared" si="27"/>
        <v>0</v>
      </c>
    </row>
    <row r="71" spans="1:15" ht="12.75">
      <c r="A71" s="110" t="s">
        <v>214</v>
      </c>
      <c r="B71" s="268" t="s">
        <v>663</v>
      </c>
      <c r="C71" s="265" t="s">
        <v>53</v>
      </c>
      <c r="D71" s="257">
        <v>5</v>
      </c>
      <c r="E71" s="164"/>
      <c r="F71" s="166"/>
      <c r="G71" s="165">
        <f t="shared" si="21"/>
        <v>0</v>
      </c>
      <c r="H71" s="166"/>
      <c r="I71" s="165"/>
      <c r="J71" s="166">
        <f aca="true" t="shared" si="28" ref="J71:J81">SUM(G71:I71)</f>
        <v>0</v>
      </c>
      <c r="K71" s="165">
        <f t="shared" si="23"/>
        <v>0</v>
      </c>
      <c r="L71" s="166">
        <f t="shared" si="24"/>
        <v>0</v>
      </c>
      <c r="M71" s="165">
        <f t="shared" si="25"/>
        <v>0</v>
      </c>
      <c r="N71" s="166">
        <f t="shared" si="26"/>
        <v>0</v>
      </c>
      <c r="O71" s="166">
        <f t="shared" si="27"/>
        <v>0</v>
      </c>
    </row>
    <row r="72" spans="1:16" ht="25.5">
      <c r="A72" s="110" t="s">
        <v>215</v>
      </c>
      <c r="B72" s="268" t="s">
        <v>664</v>
      </c>
      <c r="C72" s="265" t="s">
        <v>53</v>
      </c>
      <c r="D72" s="257">
        <v>3</v>
      </c>
      <c r="E72" s="164"/>
      <c r="F72" s="166"/>
      <c r="G72" s="165">
        <f t="shared" si="21"/>
        <v>0</v>
      </c>
      <c r="H72" s="166"/>
      <c r="I72" s="165"/>
      <c r="J72" s="166">
        <f t="shared" si="28"/>
        <v>0</v>
      </c>
      <c r="K72" s="165">
        <f t="shared" si="23"/>
        <v>0</v>
      </c>
      <c r="L72" s="166">
        <f t="shared" si="24"/>
        <v>0</v>
      </c>
      <c r="M72" s="165">
        <f t="shared" si="25"/>
        <v>0</v>
      </c>
      <c r="N72" s="166">
        <f t="shared" si="26"/>
        <v>0</v>
      </c>
      <c r="O72" s="166">
        <f t="shared" si="27"/>
        <v>0</v>
      </c>
      <c r="P72" s="104"/>
    </row>
    <row r="73" spans="1:15" ht="25.5">
      <c r="A73" s="110" t="s">
        <v>216</v>
      </c>
      <c r="B73" s="268" t="s">
        <v>665</v>
      </c>
      <c r="C73" s="265" t="s">
        <v>53</v>
      </c>
      <c r="D73" s="257">
        <v>3</v>
      </c>
      <c r="E73" s="164"/>
      <c r="F73" s="166"/>
      <c r="G73" s="165">
        <f t="shared" si="21"/>
        <v>0</v>
      </c>
      <c r="H73" s="166"/>
      <c r="I73" s="165"/>
      <c r="J73" s="166">
        <f t="shared" si="28"/>
        <v>0</v>
      </c>
      <c r="K73" s="165">
        <f t="shared" si="23"/>
        <v>0</v>
      </c>
      <c r="L73" s="166">
        <f t="shared" si="24"/>
        <v>0</v>
      </c>
      <c r="M73" s="165">
        <f t="shared" si="25"/>
        <v>0</v>
      </c>
      <c r="N73" s="166">
        <f t="shared" si="26"/>
        <v>0</v>
      </c>
      <c r="O73" s="166">
        <f t="shared" si="27"/>
        <v>0</v>
      </c>
    </row>
    <row r="74" spans="1:15" ht="25.5">
      <c r="A74" s="110" t="s">
        <v>217</v>
      </c>
      <c r="B74" s="268" t="s">
        <v>666</v>
      </c>
      <c r="C74" s="265" t="s">
        <v>53</v>
      </c>
      <c r="D74" s="257">
        <v>1</v>
      </c>
      <c r="E74" s="164"/>
      <c r="F74" s="166"/>
      <c r="G74" s="165">
        <f t="shared" si="21"/>
        <v>0</v>
      </c>
      <c r="H74" s="166"/>
      <c r="I74" s="165"/>
      <c r="J74" s="166">
        <f t="shared" si="28"/>
        <v>0</v>
      </c>
      <c r="K74" s="165">
        <f t="shared" si="23"/>
        <v>0</v>
      </c>
      <c r="L74" s="166">
        <f t="shared" si="24"/>
        <v>0</v>
      </c>
      <c r="M74" s="165">
        <f t="shared" si="25"/>
        <v>0</v>
      </c>
      <c r="N74" s="166">
        <f t="shared" si="26"/>
        <v>0</v>
      </c>
      <c r="O74" s="166">
        <f t="shared" si="27"/>
        <v>0</v>
      </c>
    </row>
    <row r="75" spans="1:15" ht="25.5">
      <c r="A75" s="110" t="s">
        <v>218</v>
      </c>
      <c r="B75" s="268" t="s">
        <v>667</v>
      </c>
      <c r="C75" s="265" t="s">
        <v>53</v>
      </c>
      <c r="D75" s="257">
        <v>1</v>
      </c>
      <c r="E75" s="164"/>
      <c r="F75" s="166"/>
      <c r="G75" s="165">
        <f t="shared" si="21"/>
        <v>0</v>
      </c>
      <c r="H75" s="166"/>
      <c r="I75" s="165"/>
      <c r="J75" s="166">
        <f t="shared" si="28"/>
        <v>0</v>
      </c>
      <c r="K75" s="165">
        <f t="shared" si="23"/>
        <v>0</v>
      </c>
      <c r="L75" s="166">
        <f t="shared" si="24"/>
        <v>0</v>
      </c>
      <c r="M75" s="165">
        <f t="shared" si="25"/>
        <v>0</v>
      </c>
      <c r="N75" s="166">
        <f t="shared" si="26"/>
        <v>0</v>
      </c>
      <c r="O75" s="166">
        <f t="shared" si="27"/>
        <v>0</v>
      </c>
    </row>
    <row r="76" spans="1:15" ht="25.5">
      <c r="A76" s="110" t="s">
        <v>219</v>
      </c>
      <c r="B76" s="268" t="s">
        <v>668</v>
      </c>
      <c r="C76" s="265" t="s">
        <v>53</v>
      </c>
      <c r="D76" s="257">
        <v>5</v>
      </c>
      <c r="E76" s="164"/>
      <c r="F76" s="166"/>
      <c r="G76" s="165">
        <f t="shared" si="21"/>
        <v>0</v>
      </c>
      <c r="H76" s="166"/>
      <c r="I76" s="165"/>
      <c r="J76" s="166">
        <f t="shared" si="28"/>
        <v>0</v>
      </c>
      <c r="K76" s="165">
        <f t="shared" si="23"/>
        <v>0</v>
      </c>
      <c r="L76" s="166">
        <f t="shared" si="24"/>
        <v>0</v>
      </c>
      <c r="M76" s="165">
        <f t="shared" si="25"/>
        <v>0</v>
      </c>
      <c r="N76" s="166">
        <f t="shared" si="26"/>
        <v>0</v>
      </c>
      <c r="O76" s="166">
        <f t="shared" si="27"/>
        <v>0</v>
      </c>
    </row>
    <row r="77" spans="1:15" ht="25.5">
      <c r="A77" s="110" t="s">
        <v>220</v>
      </c>
      <c r="B77" s="269" t="s">
        <v>669</v>
      </c>
      <c r="C77" s="270" t="s">
        <v>170</v>
      </c>
      <c r="D77" s="257">
        <v>1</v>
      </c>
      <c r="E77" s="164"/>
      <c r="F77" s="166"/>
      <c r="G77" s="165">
        <f t="shared" si="21"/>
        <v>0</v>
      </c>
      <c r="H77" s="166"/>
      <c r="I77" s="165"/>
      <c r="J77" s="166">
        <f t="shared" si="28"/>
        <v>0</v>
      </c>
      <c r="K77" s="165">
        <f t="shared" si="23"/>
        <v>0</v>
      </c>
      <c r="L77" s="166">
        <f t="shared" si="24"/>
        <v>0</v>
      </c>
      <c r="M77" s="165">
        <f t="shared" si="25"/>
        <v>0</v>
      </c>
      <c r="N77" s="166">
        <f t="shared" si="26"/>
        <v>0</v>
      </c>
      <c r="O77" s="166">
        <f t="shared" si="27"/>
        <v>0</v>
      </c>
    </row>
    <row r="78" spans="1:15" ht="12.75">
      <c r="A78" s="110" t="s">
        <v>221</v>
      </c>
      <c r="B78" s="269" t="s">
        <v>670</v>
      </c>
      <c r="C78" s="270" t="s">
        <v>170</v>
      </c>
      <c r="D78" s="257">
        <v>5</v>
      </c>
      <c r="E78" s="164"/>
      <c r="F78" s="166"/>
      <c r="G78" s="165">
        <f t="shared" si="21"/>
        <v>0</v>
      </c>
      <c r="H78" s="166"/>
      <c r="I78" s="165"/>
      <c r="J78" s="166">
        <f t="shared" si="28"/>
        <v>0</v>
      </c>
      <c r="K78" s="165">
        <f t="shared" si="23"/>
        <v>0</v>
      </c>
      <c r="L78" s="166">
        <f t="shared" si="24"/>
        <v>0</v>
      </c>
      <c r="M78" s="165">
        <f t="shared" si="25"/>
        <v>0</v>
      </c>
      <c r="N78" s="166">
        <f t="shared" si="26"/>
        <v>0</v>
      </c>
      <c r="O78" s="166">
        <f t="shared" si="27"/>
        <v>0</v>
      </c>
    </row>
    <row r="79" spans="1:15" ht="12.75">
      <c r="A79" s="110" t="s">
        <v>222</v>
      </c>
      <c r="B79" s="269" t="s">
        <v>671</v>
      </c>
      <c r="C79" s="270" t="s">
        <v>170</v>
      </c>
      <c r="D79" s="257">
        <v>5</v>
      </c>
      <c r="E79" s="164"/>
      <c r="F79" s="166"/>
      <c r="G79" s="165">
        <f t="shared" si="21"/>
        <v>0</v>
      </c>
      <c r="H79" s="166"/>
      <c r="I79" s="165"/>
      <c r="J79" s="166">
        <f t="shared" si="28"/>
        <v>0</v>
      </c>
      <c r="K79" s="165">
        <f t="shared" si="23"/>
        <v>0</v>
      </c>
      <c r="L79" s="166">
        <f t="shared" si="24"/>
        <v>0</v>
      </c>
      <c r="M79" s="165">
        <f t="shared" si="25"/>
        <v>0</v>
      </c>
      <c r="N79" s="166">
        <f t="shared" si="26"/>
        <v>0</v>
      </c>
      <c r="O79" s="166">
        <f t="shared" si="27"/>
        <v>0</v>
      </c>
    </row>
    <row r="80" spans="1:15" ht="25.5">
      <c r="A80" s="110" t="s">
        <v>223</v>
      </c>
      <c r="B80" s="269" t="s">
        <v>672</v>
      </c>
      <c r="C80" s="270" t="s">
        <v>170</v>
      </c>
      <c r="D80" s="257">
        <v>1</v>
      </c>
      <c r="E80" s="164"/>
      <c r="F80" s="166"/>
      <c r="G80" s="165">
        <f t="shared" si="21"/>
        <v>0</v>
      </c>
      <c r="H80" s="166"/>
      <c r="I80" s="165"/>
      <c r="J80" s="166">
        <f t="shared" si="28"/>
        <v>0</v>
      </c>
      <c r="K80" s="165">
        <f t="shared" si="23"/>
        <v>0</v>
      </c>
      <c r="L80" s="166">
        <f t="shared" si="24"/>
        <v>0</v>
      </c>
      <c r="M80" s="165">
        <f t="shared" si="25"/>
        <v>0</v>
      </c>
      <c r="N80" s="166">
        <f t="shared" si="26"/>
        <v>0</v>
      </c>
      <c r="O80" s="166">
        <f t="shared" si="27"/>
        <v>0</v>
      </c>
    </row>
    <row r="81" spans="1:15" ht="25.5">
      <c r="A81" s="110" t="s">
        <v>224</v>
      </c>
      <c r="B81" s="271" t="s">
        <v>673</v>
      </c>
      <c r="C81" s="272" t="s">
        <v>674</v>
      </c>
      <c r="D81" s="273">
        <v>5</v>
      </c>
      <c r="E81" s="164"/>
      <c r="F81" s="166"/>
      <c r="G81" s="165">
        <f t="shared" si="21"/>
        <v>0</v>
      </c>
      <c r="H81" s="166"/>
      <c r="I81" s="165"/>
      <c r="J81" s="166">
        <f t="shared" si="28"/>
        <v>0</v>
      </c>
      <c r="K81" s="165">
        <f t="shared" si="23"/>
        <v>0</v>
      </c>
      <c r="L81" s="166">
        <f t="shared" si="24"/>
        <v>0</v>
      </c>
      <c r="M81" s="165">
        <f t="shared" si="25"/>
        <v>0</v>
      </c>
      <c r="N81" s="166">
        <f t="shared" si="26"/>
        <v>0</v>
      </c>
      <c r="O81" s="166">
        <f t="shared" si="27"/>
        <v>0</v>
      </c>
    </row>
    <row r="82" spans="1:15" ht="12.75">
      <c r="A82" s="110" t="s">
        <v>225</v>
      </c>
      <c r="B82" s="264" t="s">
        <v>675</v>
      </c>
      <c r="C82" s="265" t="s">
        <v>18</v>
      </c>
      <c r="D82" s="274" t="s">
        <v>489</v>
      </c>
      <c r="E82" s="275"/>
      <c r="F82" s="166"/>
      <c r="G82" s="276">
        <f t="shared" si="21"/>
        <v>0</v>
      </c>
      <c r="H82" s="277"/>
      <c r="I82" s="165"/>
      <c r="J82" s="170">
        <f>SUM(G82:I82)</f>
        <v>0</v>
      </c>
      <c r="K82" s="165">
        <f t="shared" si="23"/>
        <v>0</v>
      </c>
      <c r="L82" s="166">
        <f t="shared" si="24"/>
        <v>0</v>
      </c>
      <c r="M82" s="165">
        <f t="shared" si="25"/>
        <v>0</v>
      </c>
      <c r="N82" s="166">
        <f t="shared" si="26"/>
        <v>0</v>
      </c>
      <c r="O82" s="166">
        <f>SUM(L82:N82)</f>
        <v>0</v>
      </c>
    </row>
    <row r="83" spans="1:15" ht="63.75">
      <c r="A83" s="110" t="s">
        <v>226</v>
      </c>
      <c r="B83" s="278" t="s">
        <v>676</v>
      </c>
      <c r="C83" s="265" t="s">
        <v>18</v>
      </c>
      <c r="D83" s="279">
        <v>1</v>
      </c>
      <c r="E83" s="164"/>
      <c r="F83" s="149"/>
      <c r="G83" s="165"/>
      <c r="H83" s="70"/>
      <c r="I83" s="165"/>
      <c r="J83" s="170">
        <f>SUM(G83:I83)</f>
        <v>0</v>
      </c>
      <c r="K83" s="165"/>
      <c r="L83" s="166"/>
      <c r="M83" s="165">
        <f>SUM(M65:M82)*5%</f>
        <v>0</v>
      </c>
      <c r="N83" s="166"/>
      <c r="O83" s="166">
        <f>SUM(L83:N83)</f>
        <v>0</v>
      </c>
    </row>
    <row r="84" spans="1:15" ht="12.75">
      <c r="A84" s="111"/>
      <c r="B84" s="261" t="s">
        <v>677</v>
      </c>
      <c r="C84" s="261"/>
      <c r="D84" s="261"/>
      <c r="E84" s="164"/>
      <c r="F84" s="149"/>
      <c r="G84" s="165"/>
      <c r="H84" s="166"/>
      <c r="I84" s="165"/>
      <c r="J84" s="166"/>
      <c r="K84" s="165"/>
      <c r="L84" s="166"/>
      <c r="M84" s="165"/>
      <c r="N84" s="166"/>
      <c r="O84" s="166"/>
    </row>
    <row r="85" spans="1:15" ht="63.75">
      <c r="A85" s="110" t="s">
        <v>227</v>
      </c>
      <c r="B85" s="264" t="s">
        <v>678</v>
      </c>
      <c r="C85" s="265" t="s">
        <v>18</v>
      </c>
      <c r="D85" s="266">
        <v>1</v>
      </c>
      <c r="E85" s="164"/>
      <c r="F85" s="149"/>
      <c r="G85" s="165">
        <f aca="true" t="shared" si="29" ref="G85:G97">E85*F85</f>
        <v>0</v>
      </c>
      <c r="H85" s="166"/>
      <c r="I85" s="165"/>
      <c r="J85" s="166">
        <f aca="true" t="shared" si="30" ref="J85:J98">SUM(G85:I85)</f>
        <v>0</v>
      </c>
      <c r="K85" s="165">
        <f aca="true" t="shared" si="31" ref="K85:K97">D85*E85</f>
        <v>0</v>
      </c>
      <c r="L85" s="166">
        <f aca="true" t="shared" si="32" ref="L85:L97">D85*G85</f>
        <v>0</v>
      </c>
      <c r="M85" s="165">
        <f aca="true" t="shared" si="33" ref="M85:M97">D85*H85</f>
        <v>0</v>
      </c>
      <c r="N85" s="166">
        <f aca="true" t="shared" si="34" ref="N85:N97">I85*D85</f>
        <v>0</v>
      </c>
      <c r="O85" s="166">
        <f aca="true" t="shared" si="35" ref="O85:O96">SUM(L85:N85)</f>
        <v>0</v>
      </c>
    </row>
    <row r="86" spans="1:15" ht="12.75">
      <c r="A86" s="110" t="s">
        <v>228</v>
      </c>
      <c r="B86" s="268" t="s">
        <v>679</v>
      </c>
      <c r="C86" s="265" t="s">
        <v>53</v>
      </c>
      <c r="D86" s="257">
        <v>2</v>
      </c>
      <c r="E86" s="164"/>
      <c r="F86" s="166"/>
      <c r="G86" s="165">
        <f t="shared" si="29"/>
        <v>0</v>
      </c>
      <c r="H86" s="166"/>
      <c r="I86" s="165"/>
      <c r="J86" s="166">
        <f t="shared" si="30"/>
        <v>0</v>
      </c>
      <c r="K86" s="165">
        <f t="shared" si="31"/>
        <v>0</v>
      </c>
      <c r="L86" s="166">
        <f t="shared" si="32"/>
        <v>0</v>
      </c>
      <c r="M86" s="165">
        <f t="shared" si="33"/>
        <v>0</v>
      </c>
      <c r="N86" s="166">
        <f t="shared" si="34"/>
        <v>0</v>
      </c>
      <c r="O86" s="166">
        <f t="shared" si="35"/>
        <v>0</v>
      </c>
    </row>
    <row r="87" spans="1:15" ht="25.5">
      <c r="A87" s="110" t="s">
        <v>229</v>
      </c>
      <c r="B87" s="268" t="s">
        <v>664</v>
      </c>
      <c r="C87" s="265" t="s">
        <v>53</v>
      </c>
      <c r="D87" s="257">
        <v>2</v>
      </c>
      <c r="E87" s="164"/>
      <c r="F87" s="166"/>
      <c r="G87" s="165">
        <f t="shared" si="29"/>
        <v>0</v>
      </c>
      <c r="H87" s="166"/>
      <c r="I87" s="165"/>
      <c r="J87" s="166">
        <f t="shared" si="30"/>
        <v>0</v>
      </c>
      <c r="K87" s="165">
        <f t="shared" si="31"/>
        <v>0</v>
      </c>
      <c r="L87" s="166">
        <f t="shared" si="32"/>
        <v>0</v>
      </c>
      <c r="M87" s="165">
        <f t="shared" si="33"/>
        <v>0</v>
      </c>
      <c r="N87" s="166">
        <f t="shared" si="34"/>
        <v>0</v>
      </c>
      <c r="O87" s="166">
        <f t="shared" si="35"/>
        <v>0</v>
      </c>
    </row>
    <row r="88" spans="1:15" ht="25.5">
      <c r="A88" s="110" t="s">
        <v>230</v>
      </c>
      <c r="B88" s="268" t="s">
        <v>680</v>
      </c>
      <c r="C88" s="265" t="s">
        <v>53</v>
      </c>
      <c r="D88" s="257">
        <v>1</v>
      </c>
      <c r="E88" s="164"/>
      <c r="F88" s="166"/>
      <c r="G88" s="165">
        <f t="shared" si="29"/>
        <v>0</v>
      </c>
      <c r="H88" s="166"/>
      <c r="I88" s="165"/>
      <c r="J88" s="166">
        <f t="shared" si="30"/>
        <v>0</v>
      </c>
      <c r="K88" s="165">
        <f t="shared" si="31"/>
        <v>0</v>
      </c>
      <c r="L88" s="166">
        <f t="shared" si="32"/>
        <v>0</v>
      </c>
      <c r="M88" s="165">
        <f t="shared" si="33"/>
        <v>0</v>
      </c>
      <c r="N88" s="166">
        <f t="shared" si="34"/>
        <v>0</v>
      </c>
      <c r="O88" s="166">
        <f t="shared" si="35"/>
        <v>0</v>
      </c>
    </row>
    <row r="89" spans="1:15" ht="25.5">
      <c r="A89" s="110" t="s">
        <v>231</v>
      </c>
      <c r="B89" s="268" t="s">
        <v>665</v>
      </c>
      <c r="C89" s="265" t="s">
        <v>53</v>
      </c>
      <c r="D89" s="257">
        <v>2</v>
      </c>
      <c r="E89" s="164"/>
      <c r="F89" s="166"/>
      <c r="G89" s="165">
        <f t="shared" si="29"/>
        <v>0</v>
      </c>
      <c r="H89" s="166"/>
      <c r="I89" s="165"/>
      <c r="J89" s="166">
        <f t="shared" si="30"/>
        <v>0</v>
      </c>
      <c r="K89" s="165">
        <f t="shared" si="31"/>
        <v>0</v>
      </c>
      <c r="L89" s="166">
        <f t="shared" si="32"/>
        <v>0</v>
      </c>
      <c r="M89" s="165">
        <f t="shared" si="33"/>
        <v>0</v>
      </c>
      <c r="N89" s="166">
        <f t="shared" si="34"/>
        <v>0</v>
      </c>
      <c r="O89" s="166">
        <f t="shared" si="35"/>
        <v>0</v>
      </c>
    </row>
    <row r="90" spans="1:15" ht="25.5">
      <c r="A90" s="110" t="s">
        <v>232</v>
      </c>
      <c r="B90" s="268" t="s">
        <v>667</v>
      </c>
      <c r="C90" s="265" t="s">
        <v>53</v>
      </c>
      <c r="D90" s="257">
        <v>2</v>
      </c>
      <c r="E90" s="164"/>
      <c r="F90" s="166"/>
      <c r="G90" s="165">
        <f t="shared" si="29"/>
        <v>0</v>
      </c>
      <c r="H90" s="166"/>
      <c r="I90" s="165"/>
      <c r="J90" s="166">
        <f t="shared" si="30"/>
        <v>0</v>
      </c>
      <c r="K90" s="165">
        <f t="shared" si="31"/>
        <v>0</v>
      </c>
      <c r="L90" s="166">
        <f t="shared" si="32"/>
        <v>0</v>
      </c>
      <c r="M90" s="165">
        <f t="shared" si="33"/>
        <v>0</v>
      </c>
      <c r="N90" s="166">
        <f t="shared" si="34"/>
        <v>0</v>
      </c>
      <c r="O90" s="166">
        <f t="shared" si="35"/>
        <v>0</v>
      </c>
    </row>
    <row r="91" spans="1:15" ht="25.5">
      <c r="A91" s="110" t="s">
        <v>234</v>
      </c>
      <c r="B91" s="268" t="s">
        <v>668</v>
      </c>
      <c r="C91" s="265" t="s">
        <v>53</v>
      </c>
      <c r="D91" s="257">
        <v>5</v>
      </c>
      <c r="E91" s="164"/>
      <c r="F91" s="166"/>
      <c r="G91" s="165">
        <f t="shared" si="29"/>
        <v>0</v>
      </c>
      <c r="H91" s="166"/>
      <c r="I91" s="165"/>
      <c r="J91" s="166">
        <f t="shared" si="30"/>
        <v>0</v>
      </c>
      <c r="K91" s="165">
        <f t="shared" si="31"/>
        <v>0</v>
      </c>
      <c r="L91" s="166">
        <f t="shared" si="32"/>
        <v>0</v>
      </c>
      <c r="M91" s="165">
        <f t="shared" si="33"/>
        <v>0</v>
      </c>
      <c r="N91" s="166">
        <f t="shared" si="34"/>
        <v>0</v>
      </c>
      <c r="O91" s="166">
        <f t="shared" si="35"/>
        <v>0</v>
      </c>
    </row>
    <row r="92" spans="1:15" ht="25.5">
      <c r="A92" s="110" t="s">
        <v>235</v>
      </c>
      <c r="B92" s="269" t="s">
        <v>681</v>
      </c>
      <c r="C92" s="270" t="s">
        <v>170</v>
      </c>
      <c r="D92" s="257">
        <v>1</v>
      </c>
      <c r="E92" s="164"/>
      <c r="F92" s="166"/>
      <c r="G92" s="165">
        <f t="shared" si="29"/>
        <v>0</v>
      </c>
      <c r="H92" s="166"/>
      <c r="I92" s="165"/>
      <c r="J92" s="166">
        <f t="shared" si="30"/>
        <v>0</v>
      </c>
      <c r="K92" s="165">
        <f t="shared" si="31"/>
        <v>0</v>
      </c>
      <c r="L92" s="166">
        <f t="shared" si="32"/>
        <v>0</v>
      </c>
      <c r="M92" s="165">
        <f t="shared" si="33"/>
        <v>0</v>
      </c>
      <c r="N92" s="166">
        <f t="shared" si="34"/>
        <v>0</v>
      </c>
      <c r="O92" s="166">
        <f t="shared" si="35"/>
        <v>0</v>
      </c>
    </row>
    <row r="93" spans="1:15" ht="12.75">
      <c r="A93" s="110" t="s">
        <v>236</v>
      </c>
      <c r="B93" s="269" t="s">
        <v>682</v>
      </c>
      <c r="C93" s="270" t="s">
        <v>170</v>
      </c>
      <c r="D93" s="257">
        <v>5</v>
      </c>
      <c r="E93" s="164"/>
      <c r="F93" s="166"/>
      <c r="G93" s="165">
        <f t="shared" si="29"/>
        <v>0</v>
      </c>
      <c r="H93" s="166"/>
      <c r="I93" s="165"/>
      <c r="J93" s="166">
        <f t="shared" si="30"/>
        <v>0</v>
      </c>
      <c r="K93" s="165">
        <f t="shared" si="31"/>
        <v>0</v>
      </c>
      <c r="L93" s="166">
        <f t="shared" si="32"/>
        <v>0</v>
      </c>
      <c r="M93" s="165">
        <f t="shared" si="33"/>
        <v>0</v>
      </c>
      <c r="N93" s="166">
        <f t="shared" si="34"/>
        <v>0</v>
      </c>
      <c r="O93" s="166">
        <f t="shared" si="35"/>
        <v>0</v>
      </c>
    </row>
    <row r="94" spans="1:15" ht="25.5">
      <c r="A94" s="110" t="s">
        <v>237</v>
      </c>
      <c r="B94" s="269" t="s">
        <v>683</v>
      </c>
      <c r="C94" s="270" t="s">
        <v>170</v>
      </c>
      <c r="D94" s="257">
        <v>5</v>
      </c>
      <c r="E94" s="164"/>
      <c r="F94" s="166"/>
      <c r="G94" s="165">
        <f t="shared" si="29"/>
        <v>0</v>
      </c>
      <c r="H94" s="166"/>
      <c r="I94" s="165"/>
      <c r="J94" s="166">
        <f t="shared" si="30"/>
        <v>0</v>
      </c>
      <c r="K94" s="165">
        <f t="shared" si="31"/>
        <v>0</v>
      </c>
      <c r="L94" s="166">
        <f t="shared" si="32"/>
        <v>0</v>
      </c>
      <c r="M94" s="165">
        <f t="shared" si="33"/>
        <v>0</v>
      </c>
      <c r="N94" s="166">
        <f t="shared" si="34"/>
        <v>0</v>
      </c>
      <c r="O94" s="166">
        <f t="shared" si="35"/>
        <v>0</v>
      </c>
    </row>
    <row r="95" spans="1:15" ht="12.75">
      <c r="A95" s="110" t="s">
        <v>238</v>
      </c>
      <c r="B95" s="269" t="s">
        <v>684</v>
      </c>
      <c r="C95" s="270" t="s">
        <v>170</v>
      </c>
      <c r="D95" s="257">
        <v>1</v>
      </c>
      <c r="E95" s="164"/>
      <c r="F95" s="166"/>
      <c r="G95" s="165">
        <f t="shared" si="29"/>
        <v>0</v>
      </c>
      <c r="H95" s="166"/>
      <c r="I95" s="165"/>
      <c r="J95" s="166">
        <f t="shared" si="30"/>
        <v>0</v>
      </c>
      <c r="K95" s="165">
        <f t="shared" si="31"/>
        <v>0</v>
      </c>
      <c r="L95" s="166">
        <f t="shared" si="32"/>
        <v>0</v>
      </c>
      <c r="M95" s="165">
        <f t="shared" si="33"/>
        <v>0</v>
      </c>
      <c r="N95" s="166">
        <f t="shared" si="34"/>
        <v>0</v>
      </c>
      <c r="O95" s="166">
        <f t="shared" si="35"/>
        <v>0</v>
      </c>
    </row>
    <row r="96" spans="1:15" ht="25.5">
      <c r="A96" s="110" t="s">
        <v>239</v>
      </c>
      <c r="B96" s="271" t="s">
        <v>673</v>
      </c>
      <c r="C96" s="272" t="s">
        <v>674</v>
      </c>
      <c r="D96" s="273">
        <v>5</v>
      </c>
      <c r="E96" s="164"/>
      <c r="F96" s="166"/>
      <c r="G96" s="165">
        <f t="shared" si="29"/>
        <v>0</v>
      </c>
      <c r="H96" s="166"/>
      <c r="I96" s="165"/>
      <c r="J96" s="166">
        <f t="shared" si="30"/>
        <v>0</v>
      </c>
      <c r="K96" s="165">
        <f t="shared" si="31"/>
        <v>0</v>
      </c>
      <c r="L96" s="166">
        <f t="shared" si="32"/>
        <v>0</v>
      </c>
      <c r="M96" s="165">
        <f t="shared" si="33"/>
        <v>0</v>
      </c>
      <c r="N96" s="166">
        <f t="shared" si="34"/>
        <v>0</v>
      </c>
      <c r="O96" s="166">
        <f t="shared" si="35"/>
        <v>0</v>
      </c>
    </row>
    <row r="97" spans="1:15" ht="12.75">
      <c r="A97" s="110" t="s">
        <v>240</v>
      </c>
      <c r="B97" s="264" t="s">
        <v>675</v>
      </c>
      <c r="C97" s="265" t="s">
        <v>18</v>
      </c>
      <c r="D97" s="274" t="s">
        <v>489</v>
      </c>
      <c r="E97" s="275"/>
      <c r="F97" s="166"/>
      <c r="G97" s="276">
        <f t="shared" si="29"/>
        <v>0</v>
      </c>
      <c r="H97" s="277"/>
      <c r="I97" s="165"/>
      <c r="J97" s="170">
        <f t="shared" si="30"/>
        <v>0</v>
      </c>
      <c r="K97" s="165">
        <f t="shared" si="31"/>
        <v>0</v>
      </c>
      <c r="L97" s="166">
        <f t="shared" si="32"/>
        <v>0</v>
      </c>
      <c r="M97" s="165">
        <f t="shared" si="33"/>
        <v>0</v>
      </c>
      <c r="N97" s="166">
        <f t="shared" si="34"/>
        <v>0</v>
      </c>
      <c r="O97" s="166">
        <f>SUM(L97:N97)</f>
        <v>0</v>
      </c>
    </row>
    <row r="98" spans="1:15" ht="63.75">
      <c r="A98" s="110" t="s">
        <v>241</v>
      </c>
      <c r="B98" s="278" t="s">
        <v>676</v>
      </c>
      <c r="C98" s="265" t="s">
        <v>18</v>
      </c>
      <c r="D98" s="279">
        <v>1</v>
      </c>
      <c r="E98" s="164"/>
      <c r="F98" s="149"/>
      <c r="G98" s="165"/>
      <c r="H98" s="70"/>
      <c r="I98" s="165"/>
      <c r="J98" s="170">
        <f t="shared" si="30"/>
        <v>0</v>
      </c>
      <c r="K98" s="165"/>
      <c r="L98" s="166"/>
      <c r="M98" s="165">
        <f>SUM(M85:M97)*5%</f>
        <v>0</v>
      </c>
      <c r="N98" s="166"/>
      <c r="O98" s="166">
        <f>SUM(L98:N98)</f>
        <v>0</v>
      </c>
    </row>
    <row r="99" spans="1:15" ht="12.75">
      <c r="A99" s="110"/>
      <c r="B99" s="261" t="s">
        <v>685</v>
      </c>
      <c r="C99" s="261"/>
      <c r="D99" s="261"/>
      <c r="E99" s="164"/>
      <c r="F99" s="166"/>
      <c r="G99" s="165"/>
      <c r="H99" s="166"/>
      <c r="I99" s="165"/>
      <c r="J99" s="166"/>
      <c r="K99" s="165"/>
      <c r="L99" s="166"/>
      <c r="M99" s="165"/>
      <c r="N99" s="166"/>
      <c r="O99" s="166"/>
    </row>
    <row r="100" spans="1:15" ht="25.5">
      <c r="A100" s="110" t="s">
        <v>242</v>
      </c>
      <c r="B100" s="269" t="s">
        <v>686</v>
      </c>
      <c r="C100" s="270" t="s">
        <v>170</v>
      </c>
      <c r="D100" s="257">
        <v>1</v>
      </c>
      <c r="E100" s="164"/>
      <c r="F100" s="166"/>
      <c r="G100" s="165">
        <f aca="true" t="shared" si="36" ref="G100:G105">E100*F100</f>
        <v>0</v>
      </c>
      <c r="H100" s="166"/>
      <c r="I100" s="165"/>
      <c r="J100" s="166">
        <f aca="true" t="shared" si="37" ref="J100:J105">SUM(G100:I100)</f>
        <v>0</v>
      </c>
      <c r="K100" s="165">
        <f aca="true" t="shared" si="38" ref="K100:K105">D100*E100</f>
        <v>0</v>
      </c>
      <c r="L100" s="166">
        <f aca="true" t="shared" si="39" ref="L100:L105">D100*G100</f>
        <v>0</v>
      </c>
      <c r="M100" s="165">
        <f aca="true" t="shared" si="40" ref="M100:M105">D100*H100</f>
        <v>0</v>
      </c>
      <c r="N100" s="166">
        <f aca="true" t="shared" si="41" ref="N100:N105">I100*D100</f>
        <v>0</v>
      </c>
      <c r="O100" s="166">
        <f aca="true" t="shared" si="42" ref="O100:O105">SUM(L100:N100)</f>
        <v>0</v>
      </c>
    </row>
    <row r="101" spans="1:15" ht="12.75">
      <c r="A101" s="110" t="s">
        <v>243</v>
      </c>
      <c r="B101" s="280" t="s">
        <v>687</v>
      </c>
      <c r="C101" s="270" t="s">
        <v>170</v>
      </c>
      <c r="D101" s="257">
        <v>1</v>
      </c>
      <c r="E101" s="164"/>
      <c r="F101" s="166"/>
      <c r="G101" s="165">
        <f t="shared" si="36"/>
        <v>0</v>
      </c>
      <c r="H101" s="166"/>
      <c r="I101" s="165"/>
      <c r="J101" s="166">
        <f t="shared" si="37"/>
        <v>0</v>
      </c>
      <c r="K101" s="165">
        <f t="shared" si="38"/>
        <v>0</v>
      </c>
      <c r="L101" s="166">
        <f t="shared" si="39"/>
        <v>0</v>
      </c>
      <c r="M101" s="165">
        <f t="shared" si="40"/>
        <v>0</v>
      </c>
      <c r="N101" s="166">
        <f t="shared" si="41"/>
        <v>0</v>
      </c>
      <c r="O101" s="166">
        <f t="shared" si="42"/>
        <v>0</v>
      </c>
    </row>
    <row r="102" spans="1:15" ht="25.5">
      <c r="A102" s="110" t="s">
        <v>244</v>
      </c>
      <c r="B102" s="268" t="s">
        <v>688</v>
      </c>
      <c r="C102" s="265" t="s">
        <v>53</v>
      </c>
      <c r="D102" s="257">
        <v>1</v>
      </c>
      <c r="E102" s="164"/>
      <c r="F102" s="166"/>
      <c r="G102" s="165">
        <f t="shared" si="36"/>
        <v>0</v>
      </c>
      <c r="H102" s="166"/>
      <c r="I102" s="165"/>
      <c r="J102" s="166">
        <f t="shared" si="37"/>
        <v>0</v>
      </c>
      <c r="K102" s="165">
        <f t="shared" si="38"/>
        <v>0</v>
      </c>
      <c r="L102" s="166">
        <f t="shared" si="39"/>
        <v>0</v>
      </c>
      <c r="M102" s="165">
        <f t="shared" si="40"/>
        <v>0</v>
      </c>
      <c r="N102" s="166">
        <f t="shared" si="41"/>
        <v>0</v>
      </c>
      <c r="O102" s="166">
        <f t="shared" si="42"/>
        <v>0</v>
      </c>
    </row>
    <row r="103" spans="1:15" ht="25.5">
      <c r="A103" s="110" t="s">
        <v>398</v>
      </c>
      <c r="B103" s="268" t="s">
        <v>689</v>
      </c>
      <c r="C103" s="265" t="s">
        <v>53</v>
      </c>
      <c r="D103" s="257">
        <v>1</v>
      </c>
      <c r="E103" s="164"/>
      <c r="F103" s="166"/>
      <c r="G103" s="165">
        <f t="shared" si="36"/>
        <v>0</v>
      </c>
      <c r="H103" s="166"/>
      <c r="I103" s="165"/>
      <c r="J103" s="166">
        <f t="shared" si="37"/>
        <v>0</v>
      </c>
      <c r="K103" s="165">
        <f t="shared" si="38"/>
        <v>0</v>
      </c>
      <c r="L103" s="166">
        <f t="shared" si="39"/>
        <v>0</v>
      </c>
      <c r="M103" s="165">
        <f t="shared" si="40"/>
        <v>0</v>
      </c>
      <c r="N103" s="166">
        <f t="shared" si="41"/>
        <v>0</v>
      </c>
      <c r="O103" s="166">
        <f t="shared" si="42"/>
        <v>0</v>
      </c>
    </row>
    <row r="104" spans="1:15" ht="12.75">
      <c r="A104" s="110" t="s">
        <v>399</v>
      </c>
      <c r="B104" s="268" t="s">
        <v>690</v>
      </c>
      <c r="C104" s="270" t="s">
        <v>170</v>
      </c>
      <c r="D104" s="257">
        <v>1</v>
      </c>
      <c r="E104" s="164"/>
      <c r="F104" s="166"/>
      <c r="G104" s="165">
        <f t="shared" si="36"/>
        <v>0</v>
      </c>
      <c r="H104" s="166"/>
      <c r="I104" s="165"/>
      <c r="J104" s="166">
        <f t="shared" si="37"/>
        <v>0</v>
      </c>
      <c r="K104" s="165">
        <f t="shared" si="38"/>
        <v>0</v>
      </c>
      <c r="L104" s="166">
        <f t="shared" si="39"/>
        <v>0</v>
      </c>
      <c r="M104" s="165">
        <f t="shared" si="40"/>
        <v>0</v>
      </c>
      <c r="N104" s="166">
        <f t="shared" si="41"/>
        <v>0</v>
      </c>
      <c r="O104" s="166">
        <f t="shared" si="42"/>
        <v>0</v>
      </c>
    </row>
    <row r="105" spans="1:15" ht="12.75">
      <c r="A105" s="110" t="s">
        <v>475</v>
      </c>
      <c r="B105" s="268" t="s">
        <v>691</v>
      </c>
      <c r="C105" s="270" t="s">
        <v>170</v>
      </c>
      <c r="D105" s="257">
        <v>1</v>
      </c>
      <c r="E105" s="164"/>
      <c r="F105" s="166"/>
      <c r="G105" s="165">
        <f t="shared" si="36"/>
        <v>0</v>
      </c>
      <c r="H105" s="166"/>
      <c r="I105" s="165"/>
      <c r="J105" s="166">
        <f t="shared" si="37"/>
        <v>0</v>
      </c>
      <c r="K105" s="165">
        <f t="shared" si="38"/>
        <v>0</v>
      </c>
      <c r="L105" s="166">
        <f t="shared" si="39"/>
        <v>0</v>
      </c>
      <c r="M105" s="165">
        <f t="shared" si="40"/>
        <v>0</v>
      </c>
      <c r="N105" s="166">
        <f t="shared" si="41"/>
        <v>0</v>
      </c>
      <c r="O105" s="166">
        <f t="shared" si="42"/>
        <v>0</v>
      </c>
    </row>
    <row r="106" spans="1:15" ht="25.5">
      <c r="A106" s="110" t="s">
        <v>476</v>
      </c>
      <c r="B106" s="271" t="s">
        <v>692</v>
      </c>
      <c r="C106" s="272" t="s">
        <v>674</v>
      </c>
      <c r="D106" s="273">
        <v>1</v>
      </c>
      <c r="E106" s="167"/>
      <c r="F106" s="149"/>
      <c r="G106" s="148"/>
      <c r="H106" s="70"/>
      <c r="I106" s="165"/>
      <c r="J106" s="166"/>
      <c r="K106" s="165"/>
      <c r="L106" s="166"/>
      <c r="M106" s="165"/>
      <c r="N106" s="166"/>
      <c r="O106" s="166"/>
    </row>
    <row r="107" spans="1:15" ht="63.75">
      <c r="A107" s="110" t="s">
        <v>477</v>
      </c>
      <c r="B107" s="278" t="s">
        <v>676</v>
      </c>
      <c r="C107" s="265" t="s">
        <v>18</v>
      </c>
      <c r="D107" s="279">
        <v>1</v>
      </c>
      <c r="E107" s="164"/>
      <c r="F107" s="149"/>
      <c r="G107" s="165"/>
      <c r="H107" s="70"/>
      <c r="I107" s="165"/>
      <c r="J107" s="170">
        <f>SUM(G107:I107)</f>
        <v>0</v>
      </c>
      <c r="K107" s="165"/>
      <c r="L107" s="166"/>
      <c r="M107" s="165">
        <f>SUM(M100:M105)*5%</f>
        <v>0</v>
      </c>
      <c r="N107" s="166"/>
      <c r="O107" s="166">
        <f>SUM(L107:N107)</f>
        <v>0</v>
      </c>
    </row>
    <row r="108" spans="1:15" s="62" customFormat="1" ht="12.75">
      <c r="A108" s="55"/>
      <c r="B108" s="56"/>
      <c r="C108" s="57"/>
      <c r="D108" s="58"/>
      <c r="E108" s="59"/>
      <c r="F108" s="60"/>
      <c r="G108" s="61"/>
      <c r="H108" s="60"/>
      <c r="I108" s="61"/>
      <c r="J108" s="60"/>
      <c r="K108" s="61"/>
      <c r="L108" s="60"/>
      <c r="M108" s="61"/>
      <c r="N108" s="60"/>
      <c r="O108" s="60"/>
    </row>
    <row r="109" spans="1:15" s="42" customFormat="1" ht="12.75">
      <c r="A109" s="43"/>
      <c r="B109" s="23" t="s">
        <v>0</v>
      </c>
      <c r="C109" s="44"/>
      <c r="D109" s="43"/>
      <c r="E109" s="45"/>
      <c r="F109" s="46"/>
      <c r="G109" s="48"/>
      <c r="H109" s="47"/>
      <c r="I109" s="48"/>
      <c r="J109" s="47"/>
      <c r="K109" s="48">
        <f>SUM(K13:K108)</f>
        <v>0</v>
      </c>
      <c r="L109" s="47">
        <f>SUM(L13:L108)</f>
        <v>0</v>
      </c>
      <c r="M109" s="48">
        <f>SUM(M13:M108)</f>
        <v>0</v>
      </c>
      <c r="N109" s="47">
        <f>SUM(N13:N108)</f>
        <v>0</v>
      </c>
      <c r="O109" s="63">
        <f>SUM(O13:O108)</f>
        <v>0</v>
      </c>
    </row>
    <row r="110" spans="10:15" ht="12.75">
      <c r="J110" s="15" t="s">
        <v>852</v>
      </c>
      <c r="K110" s="14"/>
      <c r="L110" s="14"/>
      <c r="M110" s="14">
        <f>M109*0%</f>
        <v>0</v>
      </c>
      <c r="N110" s="14"/>
      <c r="O110" s="49">
        <f>M110</f>
        <v>0</v>
      </c>
    </row>
    <row r="111" spans="10:15" ht="12.75">
      <c r="J111" s="15" t="s">
        <v>14</v>
      </c>
      <c r="K111" s="50">
        <f>SUM(K109:K110)</f>
        <v>0</v>
      </c>
      <c r="L111" s="50">
        <f>SUM(L109:L110)</f>
        <v>0</v>
      </c>
      <c r="M111" s="50">
        <f>SUM(M109:M110)</f>
        <v>0</v>
      </c>
      <c r="N111" s="50">
        <f>SUM(N109:N110)</f>
        <v>0</v>
      </c>
      <c r="O111" s="51">
        <f>SUM(O109:O110)</f>
        <v>0</v>
      </c>
    </row>
    <row r="112" spans="10:15" ht="12.75">
      <c r="J112" s="15"/>
      <c r="K112" s="64"/>
      <c r="L112" s="64"/>
      <c r="M112" s="64"/>
      <c r="N112" s="64"/>
      <c r="O112" s="65"/>
    </row>
    <row r="113" spans="2:5" ht="12.75">
      <c r="B113" s="52" t="s">
        <v>16</v>
      </c>
      <c r="E113" s="53"/>
    </row>
    <row r="114" ht="12.75">
      <c r="E114" s="53"/>
    </row>
    <row r="115" spans="2:5" ht="12.75">
      <c r="B115" s="52" t="s">
        <v>17</v>
      </c>
      <c r="E115" s="53"/>
    </row>
    <row r="116" ht="12.75">
      <c r="E116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C10">
      <selection activeCell="L5" sqref="L5"/>
    </sheetView>
  </sheetViews>
  <sheetFormatPr defaultColWidth="9.140625" defaultRowHeight="12.75"/>
  <cols>
    <col min="1" max="1" width="4.8515625" style="3" customWidth="1"/>
    <col min="2" max="2" width="33.140625" style="1" customWidth="1"/>
    <col min="3" max="3" width="4.00390625" style="2" customWidth="1"/>
    <col min="4" max="4" width="5.57421875" style="3" customWidth="1"/>
    <col min="5" max="5" width="8.57421875" style="3" customWidth="1"/>
    <col min="6" max="6" width="6.57421875" style="4" customWidth="1"/>
    <col min="7" max="7" width="8.57421875" style="5" customWidth="1"/>
    <col min="8" max="8" width="9.28125" style="5" customWidth="1"/>
    <col min="9" max="9" width="8.421875" style="5" customWidth="1"/>
    <col min="10" max="10" width="9.1406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844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72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ht="12.75">
      <c r="A13" s="281">
        <v>1</v>
      </c>
      <c r="B13" s="282" t="s">
        <v>693</v>
      </c>
      <c r="C13" s="37"/>
      <c r="D13" s="17"/>
      <c r="E13" s="38"/>
      <c r="F13" s="283"/>
      <c r="G13" s="39"/>
      <c r="H13" s="284"/>
      <c r="I13" s="39"/>
      <c r="J13" s="284"/>
      <c r="K13" s="39"/>
      <c r="L13" s="284"/>
      <c r="M13" s="39"/>
      <c r="N13" s="284"/>
      <c r="O13" s="285"/>
    </row>
    <row r="14" spans="1:15" ht="25.5">
      <c r="A14" s="110" t="s">
        <v>176</v>
      </c>
      <c r="B14" s="119" t="s">
        <v>694</v>
      </c>
      <c r="C14" s="112" t="s">
        <v>18</v>
      </c>
      <c r="D14" s="112">
        <v>2</v>
      </c>
      <c r="E14" s="286"/>
      <c r="F14" s="286"/>
      <c r="G14" s="286">
        <f>F14*E14</f>
        <v>0</v>
      </c>
      <c r="H14" s="286"/>
      <c r="I14" s="286"/>
      <c r="J14" s="286">
        <f>G14+H14+I14</f>
        <v>0</v>
      </c>
      <c r="K14" s="286">
        <f>D14*E14</f>
        <v>0</v>
      </c>
      <c r="L14" s="286">
        <f>G14*D14</f>
        <v>0</v>
      </c>
      <c r="M14" s="286">
        <f>H14*D14</f>
        <v>0</v>
      </c>
      <c r="N14" s="286">
        <f>I14*D14</f>
        <v>0</v>
      </c>
      <c r="O14" s="286">
        <f>SUM(L14:N14)</f>
        <v>0</v>
      </c>
    </row>
    <row r="15" spans="1:15" ht="25.5">
      <c r="A15" s="110" t="s">
        <v>177</v>
      </c>
      <c r="B15" s="119" t="s">
        <v>695</v>
      </c>
      <c r="C15" s="112" t="s">
        <v>18</v>
      </c>
      <c r="D15" s="112">
        <v>2</v>
      </c>
      <c r="E15" s="286"/>
      <c r="F15" s="286"/>
      <c r="G15" s="286">
        <f aca="true" t="shared" si="0" ref="G15:G46">F15*E15</f>
        <v>0</v>
      </c>
      <c r="H15" s="286"/>
      <c r="I15" s="286"/>
      <c r="J15" s="286">
        <f aca="true" t="shared" si="1" ref="J15:J37">G15+H15+I15</f>
        <v>0</v>
      </c>
      <c r="K15" s="286">
        <f aca="true" t="shared" si="2" ref="K15:K46">D15*E15</f>
        <v>0</v>
      </c>
      <c r="L15" s="286">
        <f aca="true" t="shared" si="3" ref="L15:L37">G15*D15</f>
        <v>0</v>
      </c>
      <c r="M15" s="286">
        <f aca="true" t="shared" si="4" ref="M15:M37">H15*D15</f>
        <v>0</v>
      </c>
      <c r="N15" s="286">
        <f aca="true" t="shared" si="5" ref="N15:N40">I15*D15</f>
        <v>0</v>
      </c>
      <c r="O15" s="286">
        <f aca="true" t="shared" si="6" ref="O15:O38">SUM(L15:N15)</f>
        <v>0</v>
      </c>
    </row>
    <row r="16" spans="1:15" ht="25.5">
      <c r="A16" s="110" t="s">
        <v>178</v>
      </c>
      <c r="B16" s="119" t="s">
        <v>696</v>
      </c>
      <c r="C16" s="112" t="s">
        <v>18</v>
      </c>
      <c r="D16" s="112">
        <v>2</v>
      </c>
      <c r="E16" s="286"/>
      <c r="F16" s="286"/>
      <c r="G16" s="286">
        <f t="shared" si="0"/>
        <v>0</v>
      </c>
      <c r="H16" s="286"/>
      <c r="I16" s="286"/>
      <c r="J16" s="286">
        <f t="shared" si="1"/>
        <v>0</v>
      </c>
      <c r="K16" s="286">
        <f t="shared" si="2"/>
        <v>0</v>
      </c>
      <c r="L16" s="286">
        <f t="shared" si="3"/>
        <v>0</v>
      </c>
      <c r="M16" s="286">
        <f t="shared" si="4"/>
        <v>0</v>
      </c>
      <c r="N16" s="286">
        <f t="shared" si="5"/>
        <v>0</v>
      </c>
      <c r="O16" s="286">
        <f t="shared" si="6"/>
        <v>0</v>
      </c>
    </row>
    <row r="17" spans="1:15" ht="25.5">
      <c r="A17" s="110" t="s">
        <v>179</v>
      </c>
      <c r="B17" s="119" t="s">
        <v>697</v>
      </c>
      <c r="C17" s="112" t="s">
        <v>18</v>
      </c>
      <c r="D17" s="112">
        <v>2</v>
      </c>
      <c r="E17" s="286"/>
      <c r="F17" s="286"/>
      <c r="G17" s="286">
        <f t="shared" si="0"/>
        <v>0</v>
      </c>
      <c r="H17" s="286"/>
      <c r="I17" s="286"/>
      <c r="J17" s="286">
        <f t="shared" si="1"/>
        <v>0</v>
      </c>
      <c r="K17" s="286">
        <f t="shared" si="2"/>
        <v>0</v>
      </c>
      <c r="L17" s="286">
        <f t="shared" si="3"/>
        <v>0</v>
      </c>
      <c r="M17" s="286">
        <f t="shared" si="4"/>
        <v>0</v>
      </c>
      <c r="N17" s="286">
        <f t="shared" si="5"/>
        <v>0</v>
      </c>
      <c r="O17" s="286">
        <f t="shared" si="6"/>
        <v>0</v>
      </c>
    </row>
    <row r="18" spans="1:15" ht="25.5">
      <c r="A18" s="110" t="s">
        <v>180</v>
      </c>
      <c r="B18" s="119" t="s">
        <v>698</v>
      </c>
      <c r="C18" s="112" t="s">
        <v>18</v>
      </c>
      <c r="D18" s="112">
        <v>2</v>
      </c>
      <c r="E18" s="286"/>
      <c r="F18" s="286"/>
      <c r="G18" s="286">
        <f t="shared" si="0"/>
        <v>0</v>
      </c>
      <c r="H18" s="286"/>
      <c r="I18" s="286"/>
      <c r="J18" s="286">
        <f t="shared" si="1"/>
        <v>0</v>
      </c>
      <c r="K18" s="286">
        <f t="shared" si="2"/>
        <v>0</v>
      </c>
      <c r="L18" s="286">
        <f t="shared" si="3"/>
        <v>0</v>
      </c>
      <c r="M18" s="286">
        <f t="shared" si="4"/>
        <v>0</v>
      </c>
      <c r="N18" s="286">
        <f t="shared" si="5"/>
        <v>0</v>
      </c>
      <c r="O18" s="286">
        <f t="shared" si="6"/>
        <v>0</v>
      </c>
    </row>
    <row r="19" spans="1:15" ht="25.5">
      <c r="A19" s="110" t="s">
        <v>181</v>
      </c>
      <c r="B19" s="119" t="s">
        <v>699</v>
      </c>
      <c r="C19" s="112" t="s">
        <v>18</v>
      </c>
      <c r="D19" s="112">
        <v>2</v>
      </c>
      <c r="E19" s="286"/>
      <c r="F19" s="286"/>
      <c r="G19" s="286">
        <f t="shared" si="0"/>
        <v>0</v>
      </c>
      <c r="H19" s="286"/>
      <c r="I19" s="286"/>
      <c r="J19" s="286">
        <f t="shared" si="1"/>
        <v>0</v>
      </c>
      <c r="K19" s="286">
        <f t="shared" si="2"/>
        <v>0</v>
      </c>
      <c r="L19" s="286">
        <f t="shared" si="3"/>
        <v>0</v>
      </c>
      <c r="M19" s="286">
        <f t="shared" si="4"/>
        <v>0</v>
      </c>
      <c r="N19" s="286">
        <f t="shared" si="5"/>
        <v>0</v>
      </c>
      <c r="O19" s="286">
        <f t="shared" si="6"/>
        <v>0</v>
      </c>
    </row>
    <row r="20" spans="1:15" ht="25.5">
      <c r="A20" s="110" t="s">
        <v>182</v>
      </c>
      <c r="B20" s="119" t="s">
        <v>700</v>
      </c>
      <c r="C20" s="112" t="s">
        <v>18</v>
      </c>
      <c r="D20" s="112">
        <v>2</v>
      </c>
      <c r="E20" s="286"/>
      <c r="F20" s="286"/>
      <c r="G20" s="286">
        <f t="shared" si="0"/>
        <v>0</v>
      </c>
      <c r="H20" s="286"/>
      <c r="I20" s="286"/>
      <c r="J20" s="286">
        <f t="shared" si="1"/>
        <v>0</v>
      </c>
      <c r="K20" s="286">
        <f t="shared" si="2"/>
        <v>0</v>
      </c>
      <c r="L20" s="286">
        <f t="shared" si="3"/>
        <v>0</v>
      </c>
      <c r="M20" s="286">
        <f t="shared" si="4"/>
        <v>0</v>
      </c>
      <c r="N20" s="286">
        <f t="shared" si="5"/>
        <v>0</v>
      </c>
      <c r="O20" s="286">
        <f t="shared" si="6"/>
        <v>0</v>
      </c>
    </row>
    <row r="21" spans="1:15" ht="38.25">
      <c r="A21" s="110" t="s">
        <v>183</v>
      </c>
      <c r="B21" s="119" t="s">
        <v>701</v>
      </c>
      <c r="C21" s="112" t="s">
        <v>170</v>
      </c>
      <c r="D21" s="112">
        <v>1</v>
      </c>
      <c r="E21" s="286"/>
      <c r="F21" s="286"/>
      <c r="G21" s="286">
        <f t="shared" si="0"/>
        <v>0</v>
      </c>
      <c r="H21" s="286"/>
      <c r="I21" s="286"/>
      <c r="J21" s="286">
        <f t="shared" si="1"/>
        <v>0</v>
      </c>
      <c r="K21" s="286">
        <f t="shared" si="2"/>
        <v>0</v>
      </c>
      <c r="L21" s="286">
        <f t="shared" si="3"/>
        <v>0</v>
      </c>
      <c r="M21" s="286">
        <f t="shared" si="4"/>
        <v>0</v>
      </c>
      <c r="N21" s="286">
        <f t="shared" si="5"/>
        <v>0</v>
      </c>
      <c r="O21" s="286">
        <f t="shared" si="6"/>
        <v>0</v>
      </c>
    </row>
    <row r="22" spans="1:15" ht="51">
      <c r="A22" s="110" t="s">
        <v>184</v>
      </c>
      <c r="B22" s="119" t="s">
        <v>702</v>
      </c>
      <c r="C22" s="112" t="s">
        <v>170</v>
      </c>
      <c r="D22" s="112">
        <v>2</v>
      </c>
      <c r="E22" s="286"/>
      <c r="F22" s="286"/>
      <c r="G22" s="286">
        <f t="shared" si="0"/>
        <v>0</v>
      </c>
      <c r="H22" s="286"/>
      <c r="I22" s="286"/>
      <c r="J22" s="286">
        <f t="shared" si="1"/>
        <v>0</v>
      </c>
      <c r="K22" s="286">
        <f t="shared" si="2"/>
        <v>0</v>
      </c>
      <c r="L22" s="286">
        <f t="shared" si="3"/>
        <v>0</v>
      </c>
      <c r="M22" s="286">
        <f t="shared" si="4"/>
        <v>0</v>
      </c>
      <c r="N22" s="286">
        <f t="shared" si="5"/>
        <v>0</v>
      </c>
      <c r="O22" s="286">
        <f t="shared" si="6"/>
        <v>0</v>
      </c>
    </row>
    <row r="23" spans="1:15" ht="25.5">
      <c r="A23" s="110" t="s">
        <v>185</v>
      </c>
      <c r="B23" s="119" t="s">
        <v>703</v>
      </c>
      <c r="C23" s="112" t="s">
        <v>170</v>
      </c>
      <c r="D23" s="112">
        <v>2</v>
      </c>
      <c r="E23" s="286"/>
      <c r="F23" s="286"/>
      <c r="G23" s="286">
        <f t="shared" si="0"/>
        <v>0</v>
      </c>
      <c r="H23" s="286"/>
      <c r="I23" s="286"/>
      <c r="J23" s="286">
        <f t="shared" si="1"/>
        <v>0</v>
      </c>
      <c r="K23" s="286">
        <f t="shared" si="2"/>
        <v>0</v>
      </c>
      <c r="L23" s="286">
        <f t="shared" si="3"/>
        <v>0</v>
      </c>
      <c r="M23" s="286">
        <f t="shared" si="4"/>
        <v>0</v>
      </c>
      <c r="N23" s="286">
        <f t="shared" si="5"/>
        <v>0</v>
      </c>
      <c r="O23" s="286">
        <f t="shared" si="6"/>
        <v>0</v>
      </c>
    </row>
    <row r="24" spans="1:15" ht="38.25">
      <c r="A24" s="110" t="s">
        <v>186</v>
      </c>
      <c r="B24" s="119" t="s">
        <v>704</v>
      </c>
      <c r="C24" s="112" t="s">
        <v>170</v>
      </c>
      <c r="D24" s="112">
        <v>1</v>
      </c>
      <c r="E24" s="286"/>
      <c r="F24" s="286"/>
      <c r="G24" s="286">
        <f t="shared" si="0"/>
        <v>0</v>
      </c>
      <c r="H24" s="286"/>
      <c r="I24" s="286"/>
      <c r="J24" s="286">
        <f t="shared" si="1"/>
        <v>0</v>
      </c>
      <c r="K24" s="286">
        <f t="shared" si="2"/>
        <v>0</v>
      </c>
      <c r="L24" s="286">
        <f t="shared" si="3"/>
        <v>0</v>
      </c>
      <c r="M24" s="286">
        <f t="shared" si="4"/>
        <v>0</v>
      </c>
      <c r="N24" s="286">
        <f t="shared" si="5"/>
        <v>0</v>
      </c>
      <c r="O24" s="286">
        <f t="shared" si="6"/>
        <v>0</v>
      </c>
    </row>
    <row r="25" spans="1:15" ht="25.5">
      <c r="A25" s="110" t="s">
        <v>187</v>
      </c>
      <c r="B25" s="119" t="s">
        <v>705</v>
      </c>
      <c r="C25" s="112" t="s">
        <v>170</v>
      </c>
      <c r="D25" s="112">
        <v>1</v>
      </c>
      <c r="E25" s="286"/>
      <c r="F25" s="286"/>
      <c r="G25" s="286">
        <f t="shared" si="0"/>
        <v>0</v>
      </c>
      <c r="H25" s="286"/>
      <c r="I25" s="286"/>
      <c r="J25" s="286">
        <f t="shared" si="1"/>
        <v>0</v>
      </c>
      <c r="K25" s="286">
        <f t="shared" si="2"/>
        <v>0</v>
      </c>
      <c r="L25" s="286">
        <f t="shared" si="3"/>
        <v>0</v>
      </c>
      <c r="M25" s="286">
        <f t="shared" si="4"/>
        <v>0</v>
      </c>
      <c r="N25" s="286">
        <f t="shared" si="5"/>
        <v>0</v>
      </c>
      <c r="O25" s="286">
        <f t="shared" si="6"/>
        <v>0</v>
      </c>
    </row>
    <row r="26" spans="1:15" ht="25.5">
      <c r="A26" s="110" t="s">
        <v>188</v>
      </c>
      <c r="B26" s="119" t="s">
        <v>706</v>
      </c>
      <c r="C26" s="112" t="s">
        <v>18</v>
      </c>
      <c r="D26" s="112">
        <v>1</v>
      </c>
      <c r="E26" s="286"/>
      <c r="F26" s="286"/>
      <c r="G26" s="286">
        <f t="shared" si="0"/>
        <v>0</v>
      </c>
      <c r="H26" s="286"/>
      <c r="I26" s="286"/>
      <c r="J26" s="286">
        <f t="shared" si="1"/>
        <v>0</v>
      </c>
      <c r="K26" s="286">
        <f t="shared" si="2"/>
        <v>0</v>
      </c>
      <c r="L26" s="286">
        <f t="shared" si="3"/>
        <v>0</v>
      </c>
      <c r="M26" s="286">
        <f t="shared" si="4"/>
        <v>0</v>
      </c>
      <c r="N26" s="286">
        <f t="shared" si="5"/>
        <v>0</v>
      </c>
      <c r="O26" s="286">
        <f t="shared" si="6"/>
        <v>0</v>
      </c>
    </row>
    <row r="27" spans="1:15" ht="25.5">
      <c r="A27" s="110" t="s">
        <v>189</v>
      </c>
      <c r="B27" s="119" t="s">
        <v>707</v>
      </c>
      <c r="C27" s="112" t="s">
        <v>18</v>
      </c>
      <c r="D27" s="112">
        <v>1</v>
      </c>
      <c r="E27" s="286"/>
      <c r="F27" s="286"/>
      <c r="G27" s="286">
        <f t="shared" si="0"/>
        <v>0</v>
      </c>
      <c r="H27" s="286"/>
      <c r="I27" s="286"/>
      <c r="J27" s="286">
        <f t="shared" si="1"/>
        <v>0</v>
      </c>
      <c r="K27" s="286">
        <f t="shared" si="2"/>
        <v>0</v>
      </c>
      <c r="L27" s="286">
        <f t="shared" si="3"/>
        <v>0</v>
      </c>
      <c r="M27" s="286">
        <f t="shared" si="4"/>
        <v>0</v>
      </c>
      <c r="N27" s="286">
        <f t="shared" si="5"/>
        <v>0</v>
      </c>
      <c r="O27" s="286">
        <f t="shared" si="6"/>
        <v>0</v>
      </c>
    </row>
    <row r="28" spans="1:15" ht="25.5">
      <c r="A28" s="110" t="s">
        <v>190</v>
      </c>
      <c r="B28" s="119" t="s">
        <v>708</v>
      </c>
      <c r="C28" s="112" t="s">
        <v>170</v>
      </c>
      <c r="D28" s="112">
        <v>1</v>
      </c>
      <c r="E28" s="286"/>
      <c r="F28" s="286"/>
      <c r="G28" s="286">
        <f t="shared" si="0"/>
        <v>0</v>
      </c>
      <c r="H28" s="286"/>
      <c r="I28" s="286"/>
      <c r="J28" s="286">
        <f t="shared" si="1"/>
        <v>0</v>
      </c>
      <c r="K28" s="286">
        <f t="shared" si="2"/>
        <v>0</v>
      </c>
      <c r="L28" s="286">
        <f t="shared" si="3"/>
        <v>0</v>
      </c>
      <c r="M28" s="286">
        <f t="shared" si="4"/>
        <v>0</v>
      </c>
      <c r="N28" s="286">
        <f t="shared" si="5"/>
        <v>0</v>
      </c>
      <c r="O28" s="286">
        <f t="shared" si="6"/>
        <v>0</v>
      </c>
    </row>
    <row r="29" spans="1:15" ht="25.5">
      <c r="A29" s="110" t="s">
        <v>191</v>
      </c>
      <c r="B29" s="119" t="s">
        <v>709</v>
      </c>
      <c r="C29" s="112" t="s">
        <v>170</v>
      </c>
      <c r="D29" s="112">
        <v>1</v>
      </c>
      <c r="E29" s="286"/>
      <c r="F29" s="286"/>
      <c r="G29" s="286">
        <f t="shared" si="0"/>
        <v>0</v>
      </c>
      <c r="H29" s="286"/>
      <c r="I29" s="286"/>
      <c r="J29" s="286">
        <f t="shared" si="1"/>
        <v>0</v>
      </c>
      <c r="K29" s="286">
        <f t="shared" si="2"/>
        <v>0</v>
      </c>
      <c r="L29" s="286">
        <f t="shared" si="3"/>
        <v>0</v>
      </c>
      <c r="M29" s="286">
        <f t="shared" si="4"/>
        <v>0</v>
      </c>
      <c r="N29" s="286">
        <f t="shared" si="5"/>
        <v>0</v>
      </c>
      <c r="O29" s="286">
        <f t="shared" si="6"/>
        <v>0</v>
      </c>
    </row>
    <row r="30" spans="1:15" ht="25.5">
      <c r="A30" s="110" t="s">
        <v>192</v>
      </c>
      <c r="B30" s="119" t="s">
        <v>710</v>
      </c>
      <c r="C30" s="112" t="s">
        <v>170</v>
      </c>
      <c r="D30" s="112">
        <v>1</v>
      </c>
      <c r="E30" s="286"/>
      <c r="F30" s="286"/>
      <c r="G30" s="286">
        <f t="shared" si="0"/>
        <v>0</v>
      </c>
      <c r="H30" s="286"/>
      <c r="I30" s="286"/>
      <c r="J30" s="286">
        <f t="shared" si="1"/>
        <v>0</v>
      </c>
      <c r="K30" s="286">
        <f t="shared" si="2"/>
        <v>0</v>
      </c>
      <c r="L30" s="286">
        <f t="shared" si="3"/>
        <v>0</v>
      </c>
      <c r="M30" s="286">
        <f t="shared" si="4"/>
        <v>0</v>
      </c>
      <c r="N30" s="286">
        <f t="shared" si="5"/>
        <v>0</v>
      </c>
      <c r="O30" s="286">
        <f t="shared" si="6"/>
        <v>0</v>
      </c>
    </row>
    <row r="31" spans="1:15" ht="25.5">
      <c r="A31" s="110" t="s">
        <v>193</v>
      </c>
      <c r="B31" s="119" t="s">
        <v>711</v>
      </c>
      <c r="C31" s="112" t="s">
        <v>18</v>
      </c>
      <c r="D31" s="112">
        <v>1</v>
      </c>
      <c r="E31" s="286"/>
      <c r="F31" s="286"/>
      <c r="G31" s="286">
        <f t="shared" si="0"/>
        <v>0</v>
      </c>
      <c r="H31" s="286"/>
      <c r="I31" s="286"/>
      <c r="J31" s="286">
        <f t="shared" si="1"/>
        <v>0</v>
      </c>
      <c r="K31" s="286">
        <f t="shared" si="2"/>
        <v>0</v>
      </c>
      <c r="L31" s="286">
        <f t="shared" si="3"/>
        <v>0</v>
      </c>
      <c r="M31" s="286">
        <f t="shared" si="4"/>
        <v>0</v>
      </c>
      <c r="N31" s="286">
        <f t="shared" si="5"/>
        <v>0</v>
      </c>
      <c r="O31" s="286">
        <f t="shared" si="6"/>
        <v>0</v>
      </c>
    </row>
    <row r="32" spans="1:15" ht="25.5">
      <c r="A32" s="110" t="s">
        <v>194</v>
      </c>
      <c r="B32" s="119" t="s">
        <v>712</v>
      </c>
      <c r="C32" s="112" t="s">
        <v>170</v>
      </c>
      <c r="D32" s="112">
        <v>4</v>
      </c>
      <c r="E32" s="286"/>
      <c r="F32" s="286"/>
      <c r="G32" s="286">
        <f t="shared" si="0"/>
        <v>0</v>
      </c>
      <c r="H32" s="286"/>
      <c r="I32" s="286"/>
      <c r="J32" s="286">
        <f t="shared" si="1"/>
        <v>0</v>
      </c>
      <c r="K32" s="286">
        <f t="shared" si="2"/>
        <v>0</v>
      </c>
      <c r="L32" s="286">
        <f t="shared" si="3"/>
        <v>0</v>
      </c>
      <c r="M32" s="286">
        <f t="shared" si="4"/>
        <v>0</v>
      </c>
      <c r="N32" s="286">
        <f t="shared" si="5"/>
        <v>0</v>
      </c>
      <c r="O32" s="286">
        <f t="shared" si="6"/>
        <v>0</v>
      </c>
    </row>
    <row r="33" spans="1:15" ht="25.5">
      <c r="A33" s="110" t="s">
        <v>195</v>
      </c>
      <c r="B33" s="119" t="s">
        <v>713</v>
      </c>
      <c r="C33" s="112" t="s">
        <v>170</v>
      </c>
      <c r="D33" s="112">
        <v>4</v>
      </c>
      <c r="E33" s="286"/>
      <c r="F33" s="286"/>
      <c r="G33" s="286">
        <f t="shared" si="0"/>
        <v>0</v>
      </c>
      <c r="H33" s="286"/>
      <c r="I33" s="286"/>
      <c r="J33" s="286">
        <f>G33+H33+I33</f>
        <v>0</v>
      </c>
      <c r="K33" s="286">
        <f t="shared" si="2"/>
        <v>0</v>
      </c>
      <c r="L33" s="286">
        <f>G33*D33</f>
        <v>0</v>
      </c>
      <c r="M33" s="286">
        <f>H33*D33</f>
        <v>0</v>
      </c>
      <c r="N33" s="286">
        <f>I33*D33</f>
        <v>0</v>
      </c>
      <c r="O33" s="286">
        <f>SUM(L33:N33)</f>
        <v>0</v>
      </c>
    </row>
    <row r="34" spans="1:15" ht="25.5">
      <c r="A34" s="110" t="s">
        <v>196</v>
      </c>
      <c r="B34" s="119" t="s">
        <v>714</v>
      </c>
      <c r="C34" s="112" t="s">
        <v>18</v>
      </c>
      <c r="D34" s="112">
        <v>1</v>
      </c>
      <c r="E34" s="286"/>
      <c r="F34" s="286"/>
      <c r="G34" s="286">
        <f t="shared" si="0"/>
        <v>0</v>
      </c>
      <c r="H34" s="286"/>
      <c r="I34" s="286"/>
      <c r="J34" s="286">
        <f t="shared" si="1"/>
        <v>0</v>
      </c>
      <c r="K34" s="286">
        <f t="shared" si="2"/>
        <v>0</v>
      </c>
      <c r="L34" s="286">
        <f t="shared" si="3"/>
        <v>0</v>
      </c>
      <c r="M34" s="286">
        <f t="shared" si="4"/>
        <v>0</v>
      </c>
      <c r="N34" s="286">
        <f t="shared" si="5"/>
        <v>0</v>
      </c>
      <c r="O34" s="286">
        <f t="shared" si="6"/>
        <v>0</v>
      </c>
    </row>
    <row r="35" spans="1:15" ht="25.5">
      <c r="A35" s="110" t="s">
        <v>197</v>
      </c>
      <c r="B35" s="119" t="s">
        <v>715</v>
      </c>
      <c r="C35" s="112" t="s">
        <v>18</v>
      </c>
      <c r="D35" s="112">
        <v>1</v>
      </c>
      <c r="E35" s="286"/>
      <c r="F35" s="286"/>
      <c r="G35" s="286">
        <f t="shared" si="0"/>
        <v>0</v>
      </c>
      <c r="H35" s="286"/>
      <c r="I35" s="286"/>
      <c r="J35" s="286">
        <f t="shared" si="1"/>
        <v>0</v>
      </c>
      <c r="K35" s="286">
        <f t="shared" si="2"/>
        <v>0</v>
      </c>
      <c r="L35" s="286">
        <f t="shared" si="3"/>
        <v>0</v>
      </c>
      <c r="M35" s="286">
        <f t="shared" si="4"/>
        <v>0</v>
      </c>
      <c r="N35" s="286">
        <f t="shared" si="5"/>
        <v>0</v>
      </c>
      <c r="O35" s="286">
        <f t="shared" si="6"/>
        <v>0</v>
      </c>
    </row>
    <row r="36" spans="1:15" ht="25.5">
      <c r="A36" s="110" t="s">
        <v>198</v>
      </c>
      <c r="B36" s="119" t="s">
        <v>716</v>
      </c>
      <c r="C36" s="112" t="s">
        <v>18</v>
      </c>
      <c r="D36" s="112">
        <v>1</v>
      </c>
      <c r="E36" s="286"/>
      <c r="F36" s="286"/>
      <c r="G36" s="286">
        <f t="shared" si="0"/>
        <v>0</v>
      </c>
      <c r="H36" s="286"/>
      <c r="I36" s="286"/>
      <c r="J36" s="286">
        <f t="shared" si="1"/>
        <v>0</v>
      </c>
      <c r="K36" s="286">
        <f t="shared" si="2"/>
        <v>0</v>
      </c>
      <c r="L36" s="286">
        <f t="shared" si="3"/>
        <v>0</v>
      </c>
      <c r="M36" s="286">
        <f t="shared" si="4"/>
        <v>0</v>
      </c>
      <c r="N36" s="286">
        <f t="shared" si="5"/>
        <v>0</v>
      </c>
      <c r="O36" s="286">
        <f t="shared" si="6"/>
        <v>0</v>
      </c>
    </row>
    <row r="37" spans="1:15" ht="25.5">
      <c r="A37" s="110" t="s">
        <v>199</v>
      </c>
      <c r="B37" s="119" t="s">
        <v>717</v>
      </c>
      <c r="C37" s="112" t="s">
        <v>18</v>
      </c>
      <c r="D37" s="112">
        <v>1</v>
      </c>
      <c r="E37" s="286"/>
      <c r="F37" s="286"/>
      <c r="G37" s="286">
        <f t="shared" si="0"/>
        <v>0</v>
      </c>
      <c r="H37" s="286"/>
      <c r="I37" s="286"/>
      <c r="J37" s="286">
        <f t="shared" si="1"/>
        <v>0</v>
      </c>
      <c r="K37" s="286">
        <f t="shared" si="2"/>
        <v>0</v>
      </c>
      <c r="L37" s="286">
        <f t="shared" si="3"/>
        <v>0</v>
      </c>
      <c r="M37" s="286">
        <f t="shared" si="4"/>
        <v>0</v>
      </c>
      <c r="N37" s="286">
        <f t="shared" si="5"/>
        <v>0</v>
      </c>
      <c r="O37" s="286">
        <f t="shared" si="6"/>
        <v>0</v>
      </c>
    </row>
    <row r="38" spans="1:15" ht="25.5">
      <c r="A38" s="110" t="s">
        <v>200</v>
      </c>
      <c r="B38" s="176" t="s">
        <v>718</v>
      </c>
      <c r="C38" s="112" t="s">
        <v>18</v>
      </c>
      <c r="D38" s="112">
        <v>2</v>
      </c>
      <c r="E38" s="69"/>
      <c r="F38" s="70"/>
      <c r="G38" s="286">
        <f t="shared" si="0"/>
        <v>0</v>
      </c>
      <c r="H38" s="70"/>
      <c r="I38" s="71"/>
      <c r="J38" s="70">
        <f>SUM(G38:I38)</f>
        <v>0</v>
      </c>
      <c r="K38" s="286">
        <f t="shared" si="2"/>
        <v>0</v>
      </c>
      <c r="L38" s="70">
        <f>D38*G38</f>
        <v>0</v>
      </c>
      <c r="M38" s="71">
        <f>D38*H38</f>
        <v>0</v>
      </c>
      <c r="N38" s="70">
        <f t="shared" si="5"/>
        <v>0</v>
      </c>
      <c r="O38" s="70">
        <f t="shared" si="6"/>
        <v>0</v>
      </c>
    </row>
    <row r="39" spans="1:15" ht="25.5">
      <c r="A39" s="110" t="s">
        <v>201</v>
      </c>
      <c r="B39" s="176" t="s">
        <v>719</v>
      </c>
      <c r="C39" s="112" t="s">
        <v>18</v>
      </c>
      <c r="D39" s="112">
        <v>1</v>
      </c>
      <c r="E39" s="69"/>
      <c r="F39" s="70"/>
      <c r="G39" s="286">
        <f t="shared" si="0"/>
        <v>0</v>
      </c>
      <c r="H39" s="70"/>
      <c r="I39" s="71"/>
      <c r="J39" s="70">
        <f>SUM(G39:I39)</f>
        <v>0</v>
      </c>
      <c r="K39" s="286">
        <f t="shared" si="2"/>
        <v>0</v>
      </c>
      <c r="L39" s="70">
        <f>D39*G39</f>
        <v>0</v>
      </c>
      <c r="M39" s="71">
        <f>D39*H39</f>
        <v>0</v>
      </c>
      <c r="N39" s="70">
        <f t="shared" si="5"/>
        <v>0</v>
      </c>
      <c r="O39" s="70">
        <f>SUM(L39:N39)</f>
        <v>0</v>
      </c>
    </row>
    <row r="40" spans="1:15" ht="25.5">
      <c r="A40" s="110" t="s">
        <v>202</v>
      </c>
      <c r="B40" s="176" t="s">
        <v>720</v>
      </c>
      <c r="C40" s="112" t="s">
        <v>18</v>
      </c>
      <c r="D40" s="112">
        <v>1</v>
      </c>
      <c r="E40" s="69"/>
      <c r="F40" s="70"/>
      <c r="G40" s="286">
        <f t="shared" si="0"/>
        <v>0</v>
      </c>
      <c r="H40" s="70"/>
      <c r="I40" s="71"/>
      <c r="J40" s="70">
        <f>SUM(G40:I40)</f>
        <v>0</v>
      </c>
      <c r="K40" s="286">
        <f t="shared" si="2"/>
        <v>0</v>
      </c>
      <c r="L40" s="70">
        <f>D40*G40</f>
        <v>0</v>
      </c>
      <c r="M40" s="71">
        <f>D40*H40</f>
        <v>0</v>
      </c>
      <c r="N40" s="70">
        <f t="shared" si="5"/>
        <v>0</v>
      </c>
      <c r="O40" s="70">
        <f>SUM(L40:N40)</f>
        <v>0</v>
      </c>
    </row>
    <row r="41" spans="1:15" s="104" customFormat="1" ht="25.5">
      <c r="A41" s="287">
        <v>2</v>
      </c>
      <c r="B41" s="288" t="s">
        <v>721</v>
      </c>
      <c r="C41" s="289"/>
      <c r="D41" s="290"/>
      <c r="E41" s="291"/>
      <c r="F41" s="292"/>
      <c r="G41" s="286">
        <f t="shared" si="0"/>
        <v>0</v>
      </c>
      <c r="H41" s="166"/>
      <c r="I41" s="165"/>
      <c r="J41" s="166"/>
      <c r="K41" s="286">
        <f t="shared" si="2"/>
        <v>0</v>
      </c>
      <c r="L41" s="166"/>
      <c r="M41" s="165"/>
      <c r="N41" s="166"/>
      <c r="O41" s="292"/>
    </row>
    <row r="42" spans="1:15" s="104" customFormat="1" ht="14.25">
      <c r="A42" s="293" t="s">
        <v>208</v>
      </c>
      <c r="B42" s="294" t="s">
        <v>722</v>
      </c>
      <c r="C42" s="112" t="s">
        <v>170</v>
      </c>
      <c r="D42" s="112">
        <v>4</v>
      </c>
      <c r="E42" s="69"/>
      <c r="F42" s="70"/>
      <c r="G42" s="286">
        <f t="shared" si="0"/>
        <v>0</v>
      </c>
      <c r="H42" s="70"/>
      <c r="I42" s="71"/>
      <c r="J42" s="70">
        <f>SUM(G42:I42)</f>
        <v>0</v>
      </c>
      <c r="K42" s="286">
        <f t="shared" si="2"/>
        <v>0</v>
      </c>
      <c r="L42" s="70">
        <f>D42*G42</f>
        <v>0</v>
      </c>
      <c r="M42" s="71">
        <f>D42*H42</f>
        <v>0</v>
      </c>
      <c r="N42" s="70">
        <f>I42*D42</f>
        <v>0</v>
      </c>
      <c r="O42" s="70">
        <f>SUM(L42:N42)</f>
        <v>0</v>
      </c>
    </row>
    <row r="43" spans="1:15" s="104" customFormat="1" ht="12.75">
      <c r="A43" s="293" t="s">
        <v>209</v>
      </c>
      <c r="B43" s="294" t="s">
        <v>723</v>
      </c>
      <c r="C43" s="112" t="s">
        <v>170</v>
      </c>
      <c r="D43" s="112">
        <v>1</v>
      </c>
      <c r="E43" s="69"/>
      <c r="F43" s="70"/>
      <c r="G43" s="286">
        <f t="shared" si="0"/>
        <v>0</v>
      </c>
      <c r="H43" s="70"/>
      <c r="I43" s="71"/>
      <c r="J43" s="70">
        <f>SUM(G43:I43)</f>
        <v>0</v>
      </c>
      <c r="K43" s="286">
        <f t="shared" si="2"/>
        <v>0</v>
      </c>
      <c r="L43" s="70">
        <f>D43*G43</f>
        <v>0</v>
      </c>
      <c r="M43" s="71">
        <f>D43*H43</f>
        <v>0</v>
      </c>
      <c r="N43" s="70">
        <f>I43*D43</f>
        <v>0</v>
      </c>
      <c r="O43" s="70">
        <f>SUM(L43:N43)</f>
        <v>0</v>
      </c>
    </row>
    <row r="44" spans="1:15" s="104" customFormat="1" ht="12.75">
      <c r="A44" s="293" t="s">
        <v>210</v>
      </c>
      <c r="B44" s="294" t="s">
        <v>724</v>
      </c>
      <c r="C44" s="112" t="s">
        <v>170</v>
      </c>
      <c r="D44" s="112">
        <v>2</v>
      </c>
      <c r="E44" s="69"/>
      <c r="F44" s="70"/>
      <c r="G44" s="286">
        <f t="shared" si="0"/>
        <v>0</v>
      </c>
      <c r="H44" s="70"/>
      <c r="I44" s="71"/>
      <c r="J44" s="70">
        <f>SUM(G44:I44)</f>
        <v>0</v>
      </c>
      <c r="K44" s="286">
        <f t="shared" si="2"/>
        <v>0</v>
      </c>
      <c r="L44" s="70">
        <f>D44*G44</f>
        <v>0</v>
      </c>
      <c r="M44" s="71">
        <f>D44*H44</f>
        <v>0</v>
      </c>
      <c r="N44" s="70">
        <f>I44*D44</f>
        <v>0</v>
      </c>
      <c r="O44" s="70">
        <f>SUM(L44:N44)</f>
        <v>0</v>
      </c>
    </row>
    <row r="45" spans="1:15" s="104" customFormat="1" ht="12.75">
      <c r="A45" s="293" t="s">
        <v>211</v>
      </c>
      <c r="B45" s="294" t="s">
        <v>725</v>
      </c>
      <c r="C45" s="112" t="s">
        <v>170</v>
      </c>
      <c r="D45" s="112">
        <v>1</v>
      </c>
      <c r="E45" s="69"/>
      <c r="F45" s="70"/>
      <c r="G45" s="286">
        <f t="shared" si="0"/>
        <v>0</v>
      </c>
      <c r="H45" s="70"/>
      <c r="I45" s="71"/>
      <c r="J45" s="70">
        <f>SUM(G45:I45)</f>
        <v>0</v>
      </c>
      <c r="K45" s="286">
        <f t="shared" si="2"/>
        <v>0</v>
      </c>
      <c r="L45" s="70">
        <f>D45*G45</f>
        <v>0</v>
      </c>
      <c r="M45" s="71">
        <f>D45*H45</f>
        <v>0</v>
      </c>
      <c r="N45" s="70">
        <f>I45*D45</f>
        <v>0</v>
      </c>
      <c r="O45" s="70">
        <f>SUM(L45:N45)</f>
        <v>0</v>
      </c>
    </row>
    <row r="46" spans="1:15" s="104" customFormat="1" ht="12.75">
      <c r="A46" s="293" t="s">
        <v>212</v>
      </c>
      <c r="B46" s="294" t="s">
        <v>726</v>
      </c>
      <c r="C46" s="112" t="s">
        <v>170</v>
      </c>
      <c r="D46" s="112">
        <v>1</v>
      </c>
      <c r="E46" s="69"/>
      <c r="F46" s="70"/>
      <c r="G46" s="286">
        <f t="shared" si="0"/>
        <v>0</v>
      </c>
      <c r="H46" s="70"/>
      <c r="I46" s="71"/>
      <c r="J46" s="70">
        <f>SUM(G46:I46)</f>
        <v>0</v>
      </c>
      <c r="K46" s="286">
        <f t="shared" si="2"/>
        <v>0</v>
      </c>
      <c r="L46" s="70">
        <f>D46*G46</f>
        <v>0</v>
      </c>
      <c r="M46" s="71">
        <f>D46*H46</f>
        <v>0</v>
      </c>
      <c r="N46" s="70">
        <f>I46*D46</f>
        <v>0</v>
      </c>
      <c r="O46" s="70">
        <f>SUM(L46:N46)</f>
        <v>0</v>
      </c>
    </row>
    <row r="47" spans="1:15" s="62" customFormat="1" ht="12.75">
      <c r="A47" s="55"/>
      <c r="B47" s="56"/>
      <c r="C47" s="57"/>
      <c r="D47" s="58"/>
      <c r="E47" s="59"/>
      <c r="F47" s="60"/>
      <c r="G47" s="61"/>
      <c r="H47" s="60"/>
      <c r="I47" s="61"/>
      <c r="J47" s="60"/>
      <c r="K47" s="61"/>
      <c r="L47" s="60"/>
      <c r="M47" s="61"/>
      <c r="N47" s="60"/>
      <c r="O47" s="60"/>
    </row>
    <row r="48" spans="1:15" s="42" customFormat="1" ht="12.75">
      <c r="A48" s="43"/>
      <c r="B48" s="23" t="s">
        <v>0</v>
      </c>
      <c r="C48" s="44"/>
      <c r="D48" s="43"/>
      <c r="E48" s="45"/>
      <c r="F48" s="46"/>
      <c r="G48" s="48"/>
      <c r="H48" s="47"/>
      <c r="I48" s="48"/>
      <c r="J48" s="47"/>
      <c r="K48" s="48">
        <f>SUM(K14:K47)</f>
        <v>0</v>
      </c>
      <c r="L48" s="47">
        <f>SUM(L14:L47)</f>
        <v>0</v>
      </c>
      <c r="M48" s="48">
        <f>SUM(M14:M47)</f>
        <v>0</v>
      </c>
      <c r="N48" s="47">
        <f>SUM(N14:N47)</f>
        <v>0</v>
      </c>
      <c r="O48" s="63">
        <f>SUM(O14:O47)</f>
        <v>0</v>
      </c>
    </row>
    <row r="49" spans="10:15" ht="12.75">
      <c r="J49" s="15" t="s">
        <v>851</v>
      </c>
      <c r="K49" s="14"/>
      <c r="L49" s="14"/>
      <c r="M49" s="14">
        <f>M48*0%</f>
        <v>0</v>
      </c>
      <c r="N49" s="14"/>
      <c r="O49" s="49">
        <f>M49</f>
        <v>0</v>
      </c>
    </row>
    <row r="50" spans="10:15" ht="12.75">
      <c r="J50" s="15" t="s">
        <v>14</v>
      </c>
      <c r="K50" s="50">
        <f>SUM(K48:K49)</f>
        <v>0</v>
      </c>
      <c r="L50" s="50">
        <f>SUM(L48:L49)</f>
        <v>0</v>
      </c>
      <c r="M50" s="50">
        <f>SUM(M48:M49)</f>
        <v>0</v>
      </c>
      <c r="N50" s="50">
        <f>SUM(N48:N49)</f>
        <v>0</v>
      </c>
      <c r="O50" s="51">
        <f>SUM(O48:O49)</f>
        <v>0</v>
      </c>
    </row>
    <row r="51" spans="10:15" ht="12.75">
      <c r="J51" s="15"/>
      <c r="K51" s="64"/>
      <c r="L51" s="64"/>
      <c r="M51" s="64"/>
      <c r="N51" s="64"/>
      <c r="O51" s="65"/>
    </row>
    <row r="52" spans="2:5" ht="12.75">
      <c r="B52" s="52"/>
      <c r="E52" s="53"/>
    </row>
    <row r="53" spans="2:5" ht="12.75">
      <c r="B53" s="52" t="s">
        <v>16</v>
      </c>
      <c r="E53" s="53"/>
    </row>
    <row r="54" ht="12.75">
      <c r="E54" s="53"/>
    </row>
    <row r="55" spans="2:5" ht="12.75">
      <c r="B55" s="52" t="s">
        <v>17</v>
      </c>
      <c r="E55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Q24" sqref="Q24"/>
    </sheetView>
  </sheetViews>
  <sheetFormatPr defaultColWidth="9.140625" defaultRowHeight="12.75"/>
  <cols>
    <col min="1" max="1" width="7.00390625" style="3" customWidth="1"/>
    <col min="2" max="2" width="33.140625" style="1" customWidth="1"/>
    <col min="3" max="3" width="5.28125" style="2" customWidth="1"/>
    <col min="4" max="4" width="5.57421875" style="3" customWidth="1"/>
    <col min="5" max="5" width="7.28125" style="3" customWidth="1"/>
    <col min="6" max="6" width="5.8515625" style="4" customWidth="1"/>
    <col min="7" max="7" width="8.57421875" style="5" customWidth="1"/>
    <col min="8" max="8" width="9.28125" style="5" customWidth="1"/>
    <col min="9" max="9" width="8.421875" style="5" customWidth="1"/>
    <col min="10" max="10" width="9.1406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817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847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814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72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5"/>
      <c r="B12" s="246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ht="12.75">
      <c r="A13" s="110">
        <v>1</v>
      </c>
      <c r="B13" s="111" t="s">
        <v>797</v>
      </c>
      <c r="C13" s="110" t="s">
        <v>53</v>
      </c>
      <c r="D13" s="112">
        <v>90</v>
      </c>
      <c r="E13" s="69"/>
      <c r="F13" s="70"/>
      <c r="G13" s="71">
        <f>E13*F13</f>
        <v>0</v>
      </c>
      <c r="H13" s="70"/>
      <c r="I13" s="71"/>
      <c r="J13" s="70">
        <f>SUM(G13:I13)</f>
        <v>0</v>
      </c>
      <c r="K13" s="71">
        <f>D13*E13</f>
        <v>0</v>
      </c>
      <c r="L13" s="70">
        <f>D13*G13</f>
        <v>0</v>
      </c>
      <c r="M13" s="71">
        <f>D13*H13</f>
        <v>0</v>
      </c>
      <c r="N13" s="70">
        <f>I13*D13</f>
        <v>0</v>
      </c>
      <c r="O13" s="70">
        <f>SUM(L13:N13)</f>
        <v>0</v>
      </c>
    </row>
    <row r="14" spans="1:15" ht="12.75">
      <c r="A14" s="110">
        <v>2</v>
      </c>
      <c r="B14" s="119" t="s">
        <v>798</v>
      </c>
      <c r="C14" s="250"/>
      <c r="D14" s="174"/>
      <c r="E14" s="69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5" ht="12.75">
      <c r="A15" s="316" t="s">
        <v>208</v>
      </c>
      <c r="B15" s="119" t="s">
        <v>799</v>
      </c>
      <c r="C15" s="112" t="s">
        <v>18</v>
      </c>
      <c r="D15" s="112">
        <v>1</v>
      </c>
      <c r="E15" s="69"/>
      <c r="F15" s="70"/>
      <c r="G15" s="71">
        <f aca="true" t="shared" si="0" ref="G15:G23">E15*F15</f>
        <v>0</v>
      </c>
      <c r="H15" s="70"/>
      <c r="I15" s="71"/>
      <c r="J15" s="70">
        <f aca="true" t="shared" si="1" ref="J15:J24">SUM(G15:I15)</f>
        <v>0</v>
      </c>
      <c r="K15" s="71">
        <f aca="true" t="shared" si="2" ref="K15:K23">D15*E15</f>
        <v>0</v>
      </c>
      <c r="L15" s="70">
        <f aca="true" t="shared" si="3" ref="L15:L23">D15*G15</f>
        <v>0</v>
      </c>
      <c r="M15" s="71">
        <f aca="true" t="shared" si="4" ref="M15:M23">D15*H15</f>
        <v>0</v>
      </c>
      <c r="N15" s="70">
        <f aca="true" t="shared" si="5" ref="N15:N23">I15*D15</f>
        <v>0</v>
      </c>
      <c r="O15" s="70">
        <f aca="true" t="shared" si="6" ref="O15:O24">SUM(L15:N15)</f>
        <v>0</v>
      </c>
    </row>
    <row r="16" spans="1:15" ht="12.75">
      <c r="A16" s="316" t="s">
        <v>209</v>
      </c>
      <c r="B16" s="119" t="s">
        <v>800</v>
      </c>
      <c r="C16" s="112" t="s">
        <v>18</v>
      </c>
      <c r="D16" s="112">
        <v>2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>
        <f t="shared" si="4"/>
        <v>0</v>
      </c>
      <c r="N16" s="70">
        <f t="shared" si="5"/>
        <v>0</v>
      </c>
      <c r="O16" s="70">
        <f t="shared" si="6"/>
        <v>0</v>
      </c>
    </row>
    <row r="17" spans="1:15" ht="12.75">
      <c r="A17" s="316" t="s">
        <v>210</v>
      </c>
      <c r="B17" s="119" t="s">
        <v>801</v>
      </c>
      <c r="C17" s="112" t="s">
        <v>18</v>
      </c>
      <c r="D17" s="112">
        <v>2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>
        <f t="shared" si="4"/>
        <v>0</v>
      </c>
      <c r="N17" s="70">
        <f t="shared" si="5"/>
        <v>0</v>
      </c>
      <c r="O17" s="70">
        <f t="shared" si="6"/>
        <v>0</v>
      </c>
    </row>
    <row r="18" spans="1:15" s="305" customFormat="1" ht="12.75">
      <c r="A18" s="316" t="s">
        <v>211</v>
      </c>
      <c r="B18" s="119" t="s">
        <v>802</v>
      </c>
      <c r="C18" s="112" t="s">
        <v>18</v>
      </c>
      <c r="D18" s="112">
        <v>1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>
        <f t="shared" si="4"/>
        <v>0</v>
      </c>
      <c r="N18" s="70">
        <f t="shared" si="5"/>
        <v>0</v>
      </c>
      <c r="O18" s="70">
        <f t="shared" si="6"/>
        <v>0</v>
      </c>
    </row>
    <row r="19" spans="1:16" ht="12.75">
      <c r="A19" s="316" t="s">
        <v>212</v>
      </c>
      <c r="B19" s="119" t="s">
        <v>803</v>
      </c>
      <c r="C19" s="112" t="s">
        <v>18</v>
      </c>
      <c r="D19" s="112">
        <v>2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>
        <f t="shared" si="4"/>
        <v>0</v>
      </c>
      <c r="N19" s="70">
        <f t="shared" si="5"/>
        <v>0</v>
      </c>
      <c r="O19" s="70">
        <f t="shared" si="6"/>
        <v>0</v>
      </c>
      <c r="P19" s="305"/>
    </row>
    <row r="20" spans="1:15" ht="12.75">
      <c r="A20" s="316" t="s">
        <v>213</v>
      </c>
      <c r="B20" s="119" t="s">
        <v>804</v>
      </c>
      <c r="C20" s="112" t="s">
        <v>18</v>
      </c>
      <c r="D20" s="112">
        <v>1</v>
      </c>
      <c r="E20" s="69"/>
      <c r="F20" s="70"/>
      <c r="G20" s="71">
        <f t="shared" si="0"/>
        <v>0</v>
      </c>
      <c r="H20" s="70"/>
      <c r="I20" s="71"/>
      <c r="J20" s="70">
        <f t="shared" si="1"/>
        <v>0</v>
      </c>
      <c r="K20" s="71">
        <f t="shared" si="2"/>
        <v>0</v>
      </c>
      <c r="L20" s="70">
        <f t="shared" si="3"/>
        <v>0</v>
      </c>
      <c r="M20" s="71">
        <f t="shared" si="4"/>
        <v>0</v>
      </c>
      <c r="N20" s="70">
        <f t="shared" si="5"/>
        <v>0</v>
      </c>
      <c r="O20" s="70">
        <f t="shared" si="6"/>
        <v>0</v>
      </c>
    </row>
    <row r="21" spans="1:15" s="309" customFormat="1" ht="25.5">
      <c r="A21" s="316" t="s">
        <v>214</v>
      </c>
      <c r="B21" s="119" t="s">
        <v>805</v>
      </c>
      <c r="C21" s="112" t="s">
        <v>53</v>
      </c>
      <c r="D21" s="112">
        <v>250</v>
      </c>
      <c r="E21" s="69"/>
      <c r="F21" s="70"/>
      <c r="G21" s="71">
        <f t="shared" si="0"/>
        <v>0</v>
      </c>
      <c r="H21" s="70"/>
      <c r="I21" s="71"/>
      <c r="J21" s="70">
        <f t="shared" si="1"/>
        <v>0</v>
      </c>
      <c r="K21" s="71">
        <f t="shared" si="2"/>
        <v>0</v>
      </c>
      <c r="L21" s="70">
        <f t="shared" si="3"/>
        <v>0</v>
      </c>
      <c r="M21" s="71">
        <f t="shared" si="4"/>
        <v>0</v>
      </c>
      <c r="N21" s="70">
        <f t="shared" si="5"/>
        <v>0</v>
      </c>
      <c r="O21" s="70">
        <f t="shared" si="6"/>
        <v>0</v>
      </c>
    </row>
    <row r="22" spans="1:15" ht="25.5">
      <c r="A22" s="316" t="s">
        <v>215</v>
      </c>
      <c r="B22" s="119" t="s">
        <v>806</v>
      </c>
      <c r="C22" s="112" t="s">
        <v>53</v>
      </c>
      <c r="D22" s="112">
        <v>500</v>
      </c>
      <c r="E22" s="69"/>
      <c r="F22" s="70"/>
      <c r="G22" s="71">
        <f t="shared" si="0"/>
        <v>0</v>
      </c>
      <c r="H22" s="70"/>
      <c r="I22" s="71"/>
      <c r="J22" s="70">
        <f t="shared" si="1"/>
        <v>0</v>
      </c>
      <c r="K22" s="71">
        <f t="shared" si="2"/>
        <v>0</v>
      </c>
      <c r="L22" s="70">
        <f t="shared" si="3"/>
        <v>0</v>
      </c>
      <c r="M22" s="71">
        <f t="shared" si="4"/>
        <v>0</v>
      </c>
      <c r="N22" s="70">
        <f t="shared" si="5"/>
        <v>0</v>
      </c>
      <c r="O22" s="70">
        <f t="shared" si="6"/>
        <v>0</v>
      </c>
    </row>
    <row r="23" spans="1:15" ht="25.5">
      <c r="A23" s="316" t="s">
        <v>216</v>
      </c>
      <c r="B23" s="119" t="s">
        <v>807</v>
      </c>
      <c r="C23" s="112" t="s">
        <v>53</v>
      </c>
      <c r="D23" s="112">
        <v>500</v>
      </c>
      <c r="E23" s="69"/>
      <c r="F23" s="70"/>
      <c r="G23" s="71">
        <f t="shared" si="0"/>
        <v>0</v>
      </c>
      <c r="H23" s="70"/>
      <c r="I23" s="71"/>
      <c r="J23" s="70">
        <f t="shared" si="1"/>
        <v>0</v>
      </c>
      <c r="K23" s="71">
        <f t="shared" si="2"/>
        <v>0</v>
      </c>
      <c r="L23" s="70">
        <f t="shared" si="3"/>
        <v>0</v>
      </c>
      <c r="M23" s="71">
        <f t="shared" si="4"/>
        <v>0</v>
      </c>
      <c r="N23" s="70">
        <f t="shared" si="5"/>
        <v>0</v>
      </c>
      <c r="O23" s="70">
        <f t="shared" si="6"/>
        <v>0</v>
      </c>
    </row>
    <row r="24" spans="1:15" s="62" customFormat="1" ht="25.5">
      <c r="A24" s="316" t="s">
        <v>217</v>
      </c>
      <c r="B24" s="317" t="s">
        <v>808</v>
      </c>
      <c r="C24" s="57"/>
      <c r="D24" s="58"/>
      <c r="E24" s="59"/>
      <c r="F24" s="60"/>
      <c r="G24" s="61"/>
      <c r="H24" s="318"/>
      <c r="I24" s="61"/>
      <c r="J24" s="70">
        <f t="shared" si="1"/>
        <v>0</v>
      </c>
      <c r="K24" s="61"/>
      <c r="L24" s="60"/>
      <c r="M24" s="319">
        <f>SUM(M15:M23)*5%</f>
        <v>0</v>
      </c>
      <c r="N24" s="60"/>
      <c r="O24" s="70">
        <f t="shared" si="6"/>
        <v>0</v>
      </c>
    </row>
    <row r="25" spans="1:15" s="42" customFormat="1" ht="12.75">
      <c r="A25" s="43"/>
      <c r="B25" s="23" t="s">
        <v>0</v>
      </c>
      <c r="C25" s="44"/>
      <c r="D25" s="43"/>
      <c r="E25" s="45"/>
      <c r="F25" s="46"/>
      <c r="G25" s="48"/>
      <c r="H25" s="47"/>
      <c r="I25" s="48"/>
      <c r="J25" s="47"/>
      <c r="K25" s="48">
        <f>SUM(K13:K24)</f>
        <v>0</v>
      </c>
      <c r="L25" s="47">
        <f>SUM(L13:L24)</f>
        <v>0</v>
      </c>
      <c r="M25" s="48">
        <f>SUM(M13:M24)</f>
        <v>0</v>
      </c>
      <c r="N25" s="47">
        <f>SUM(N13:N24)</f>
        <v>0</v>
      </c>
      <c r="O25" s="63">
        <f>SUM(O13:O24)</f>
        <v>0</v>
      </c>
    </row>
    <row r="26" spans="10:15" ht="12.75">
      <c r="J26" s="15" t="s">
        <v>849</v>
      </c>
      <c r="K26" s="14"/>
      <c r="L26" s="14"/>
      <c r="M26" s="14">
        <f>M25*0%</f>
        <v>0</v>
      </c>
      <c r="N26" s="14"/>
      <c r="O26" s="49">
        <f>M26</f>
        <v>0</v>
      </c>
    </row>
    <row r="27" spans="10:15" ht="12.75">
      <c r="J27" s="15" t="s">
        <v>14</v>
      </c>
      <c r="K27" s="50">
        <f>SUM(K25:K26)</f>
        <v>0</v>
      </c>
      <c r="L27" s="50">
        <f>SUM(L25:L26)</f>
        <v>0</v>
      </c>
      <c r="M27" s="50">
        <f>SUM(M25:M26)</f>
        <v>0</v>
      </c>
      <c r="N27" s="50">
        <f>SUM(N25:N26)</f>
        <v>0</v>
      </c>
      <c r="O27" s="51">
        <f>SUM(O25:O26)</f>
        <v>0</v>
      </c>
    </row>
    <row r="28" spans="2:5" ht="15" customHeight="1">
      <c r="B28" s="52"/>
      <c r="E28" s="53"/>
    </row>
    <row r="29" spans="2:5" ht="12.75">
      <c r="B29" s="52" t="s">
        <v>16</v>
      </c>
      <c r="E29" s="53"/>
    </row>
    <row r="30" ht="12.75">
      <c r="E30" s="53"/>
    </row>
    <row r="31" spans="2:5" ht="12.75">
      <c r="B31" s="52" t="s">
        <v>17</v>
      </c>
      <c r="E31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zoomScalePageLayoutView="0" workbookViewId="0" topLeftCell="A17">
      <selection activeCell="J9" sqref="J9"/>
    </sheetView>
  </sheetViews>
  <sheetFormatPr defaultColWidth="9.140625" defaultRowHeight="12.75"/>
  <cols>
    <col min="1" max="1" width="4.140625" style="3" customWidth="1"/>
    <col min="2" max="2" width="10.00390625" style="3" customWidth="1"/>
    <col min="3" max="3" width="28.5742187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 customWidth="1"/>
  </cols>
  <sheetData>
    <row r="1" spans="1:9" ht="24.75" customHeight="1">
      <c r="A1" s="350" t="s">
        <v>817</v>
      </c>
      <c r="B1" s="350"/>
      <c r="C1" s="350"/>
      <c r="D1" s="350"/>
      <c r="E1" s="350"/>
      <c r="F1" s="350"/>
      <c r="G1" s="350"/>
      <c r="H1" s="350"/>
      <c r="I1" s="346" t="s">
        <v>876</v>
      </c>
    </row>
    <row r="2" spans="1:8" ht="52.5" customHeight="1">
      <c r="A2" s="351" t="s">
        <v>818</v>
      </c>
      <c r="B2" s="351"/>
      <c r="C2" s="351"/>
      <c r="D2" s="351"/>
      <c r="E2" s="351"/>
      <c r="F2" s="351"/>
      <c r="G2" s="351"/>
      <c r="H2" s="351"/>
    </row>
    <row r="3" spans="1:8" ht="14.25">
      <c r="A3" s="339"/>
      <c r="B3" s="339"/>
      <c r="C3" s="340"/>
      <c r="D3" s="341"/>
      <c r="E3" s="6"/>
      <c r="F3" s="6"/>
      <c r="G3" s="6"/>
      <c r="H3" s="6"/>
    </row>
    <row r="4" spans="1:8" ht="15">
      <c r="A4" s="352" t="s">
        <v>833</v>
      </c>
      <c r="B4" s="352"/>
      <c r="C4" s="352"/>
      <c r="D4" s="352"/>
      <c r="E4" s="352"/>
      <c r="F4" s="352"/>
      <c r="G4" s="352"/>
      <c r="H4" s="352"/>
    </row>
    <row r="5" spans="1:8" ht="14.25">
      <c r="A5" s="339"/>
      <c r="B5" s="339"/>
      <c r="C5" s="342"/>
      <c r="D5" s="341"/>
      <c r="E5" s="6"/>
      <c r="F5" s="6"/>
      <c r="G5" s="6"/>
      <c r="H5" s="6"/>
    </row>
    <row r="6" spans="1:8" ht="31.5" customHeight="1">
      <c r="A6" s="361" t="s">
        <v>813</v>
      </c>
      <c r="B6" s="361"/>
      <c r="C6" s="361"/>
      <c r="D6" s="361"/>
      <c r="E6" s="361"/>
      <c r="F6" s="361"/>
      <c r="G6" s="361"/>
      <c r="H6" s="361"/>
    </row>
    <row r="7" spans="1:8" ht="15">
      <c r="A7" s="338" t="s">
        <v>814</v>
      </c>
      <c r="B7" s="10"/>
      <c r="C7" s="66"/>
      <c r="D7" s="341"/>
      <c r="E7" s="6"/>
      <c r="F7" s="6"/>
      <c r="G7" s="6"/>
      <c r="H7" s="6"/>
    </row>
    <row r="8" spans="1:8" ht="15">
      <c r="A8" s="338" t="s">
        <v>815</v>
      </c>
      <c r="B8" s="10"/>
      <c r="C8" s="66"/>
      <c r="D8" s="341"/>
      <c r="E8" s="6"/>
      <c r="F8" s="6"/>
      <c r="G8" s="6"/>
      <c r="H8" s="6"/>
    </row>
    <row r="9" spans="1:8" ht="15">
      <c r="A9" s="338" t="s">
        <v>816</v>
      </c>
      <c r="B9" s="10"/>
      <c r="C9" s="66"/>
      <c r="D9" s="341"/>
      <c r="E9" s="6"/>
      <c r="F9" s="6"/>
      <c r="G9" s="6"/>
      <c r="H9" s="6"/>
    </row>
    <row r="11" spans="1:9" ht="20.25" customHeight="1">
      <c r="A11" s="353" t="s">
        <v>1</v>
      </c>
      <c r="B11" s="365" t="s">
        <v>9</v>
      </c>
      <c r="C11" s="357" t="s">
        <v>10</v>
      </c>
      <c r="D11" s="355" t="s">
        <v>22</v>
      </c>
      <c r="E11" s="364" t="s">
        <v>11</v>
      </c>
      <c r="F11" s="364"/>
      <c r="G11" s="364"/>
      <c r="H11" s="362" t="s">
        <v>7</v>
      </c>
      <c r="I11" s="9"/>
    </row>
    <row r="12" spans="1:8" ht="78.75" customHeight="1">
      <c r="A12" s="354"/>
      <c r="B12" s="366"/>
      <c r="C12" s="358"/>
      <c r="D12" s="356"/>
      <c r="E12" s="86" t="s">
        <v>23</v>
      </c>
      <c r="F12" s="86" t="s">
        <v>24</v>
      </c>
      <c r="G12" s="86" t="s">
        <v>25</v>
      </c>
      <c r="H12" s="363"/>
    </row>
    <row r="13" spans="1:8" ht="12.75">
      <c r="A13" s="321"/>
      <c r="B13" s="11"/>
      <c r="C13" s="322"/>
      <c r="D13" s="13"/>
      <c r="E13" s="323"/>
      <c r="F13" s="324"/>
      <c r="G13" s="325"/>
      <c r="H13" s="326"/>
    </row>
    <row r="14" spans="1:10" s="104" customFormat="1" ht="51">
      <c r="A14" s="329">
        <v>1</v>
      </c>
      <c r="B14" s="329" t="s">
        <v>34</v>
      </c>
      <c r="C14" s="330" t="s">
        <v>33</v>
      </c>
      <c r="D14" s="331">
        <f>'1-1 Bērzpils-Baloži'!O206</f>
        <v>0</v>
      </c>
      <c r="E14" s="332">
        <f>'1-1 Bērzpils-Baloži'!L206</f>
        <v>0</v>
      </c>
      <c r="F14" s="332">
        <f>'1-1 Bērzpils-Baloži'!M206</f>
        <v>0</v>
      </c>
      <c r="G14" s="332">
        <f>'1-1 Bērzpils-Baloži'!N206</f>
        <v>0</v>
      </c>
      <c r="H14" s="333">
        <f>'1-1 Bērzpils-Baloži'!K206</f>
        <v>0</v>
      </c>
      <c r="I14" s="103"/>
      <c r="J14" s="103"/>
    </row>
    <row r="15" spans="1:10" s="104" customFormat="1" ht="51">
      <c r="A15" s="329">
        <v>2</v>
      </c>
      <c r="B15" s="329" t="s">
        <v>41</v>
      </c>
      <c r="C15" s="330" t="s">
        <v>35</v>
      </c>
      <c r="D15" s="331">
        <f>'1-2 Miglas'!O107</f>
        <v>0</v>
      </c>
      <c r="E15" s="332">
        <f>'1-2 Miglas'!L107</f>
        <v>0</v>
      </c>
      <c r="F15" s="332">
        <f>'1-2 Miglas'!M107</f>
        <v>0</v>
      </c>
      <c r="G15" s="332">
        <f>'1-2 Miglas'!N107</f>
        <v>0</v>
      </c>
      <c r="H15" s="333">
        <f>'1-2 Miglas'!K107</f>
        <v>0</v>
      </c>
      <c r="I15" s="103"/>
      <c r="J15" s="103"/>
    </row>
    <row r="16" spans="1:10" s="104" customFormat="1" ht="12.75">
      <c r="A16" s="329">
        <v>3</v>
      </c>
      <c r="B16" s="329" t="s">
        <v>42</v>
      </c>
      <c r="C16" s="330" t="s">
        <v>36</v>
      </c>
      <c r="D16" s="331">
        <f>'1-3 Vēju'!O61</f>
        <v>0</v>
      </c>
      <c r="E16" s="332">
        <f>'1-3 Vēju'!L61</f>
        <v>0</v>
      </c>
      <c r="F16" s="332">
        <f>'1-3 Vēju'!M61</f>
        <v>0</v>
      </c>
      <c r="G16" s="332">
        <f>'1-3 Vēju'!N61</f>
        <v>0</v>
      </c>
      <c r="H16" s="333">
        <f>'1-3 Vēju'!K61</f>
        <v>0</v>
      </c>
      <c r="I16" s="103"/>
      <c r="J16" s="103"/>
    </row>
    <row r="17" spans="1:10" s="104" customFormat="1" ht="25.5">
      <c r="A17" s="329">
        <v>4</v>
      </c>
      <c r="B17" s="329" t="s">
        <v>43</v>
      </c>
      <c r="C17" s="330" t="s">
        <v>37</v>
      </c>
      <c r="D17" s="331">
        <f>'1-4 Zaru-Bērzu'!O76</f>
        <v>0</v>
      </c>
      <c r="E17" s="332">
        <f>'1-4 Zaru-Bērzu'!L76</f>
        <v>0</v>
      </c>
      <c r="F17" s="332">
        <f>'1-4 Zaru-Bērzu'!M76</f>
        <v>0</v>
      </c>
      <c r="G17" s="332">
        <f>'1-4 Zaru-Bērzu'!N76</f>
        <v>0</v>
      </c>
      <c r="H17" s="333">
        <f>'1-4 Zaru-Bērzu'!K76</f>
        <v>0</v>
      </c>
      <c r="I17" s="103"/>
      <c r="J17" s="103"/>
    </row>
    <row r="18" spans="1:10" s="104" customFormat="1" ht="38.25">
      <c r="A18" s="329">
        <v>5</v>
      </c>
      <c r="B18" s="329" t="s">
        <v>44</v>
      </c>
      <c r="C18" s="330" t="s">
        <v>38</v>
      </c>
      <c r="D18" s="331">
        <f>'1-5 Ūbeļu'!O90</f>
        <v>0</v>
      </c>
      <c r="E18" s="332">
        <f>'1-5 Ūbeļu'!L90</f>
        <v>0</v>
      </c>
      <c r="F18" s="332">
        <f>'1-5 Ūbeļu'!M90</f>
        <v>0</v>
      </c>
      <c r="G18" s="332">
        <f>'1-5 Ūbeļu'!N90</f>
        <v>0</v>
      </c>
      <c r="H18" s="333">
        <f>'1-5 Ūbeļu'!K90</f>
        <v>0</v>
      </c>
      <c r="I18" s="103"/>
      <c r="J18" s="103"/>
    </row>
    <row r="19" spans="1:10" s="104" customFormat="1" ht="25.5">
      <c r="A19" s="329">
        <v>6</v>
      </c>
      <c r="B19" s="329" t="s">
        <v>45</v>
      </c>
      <c r="C19" s="330" t="s">
        <v>39</v>
      </c>
      <c r="D19" s="331">
        <f>'1-6 Karabāze'!O44</f>
        <v>0</v>
      </c>
      <c r="E19" s="332">
        <f>'1-6 Karabāze'!L44</f>
        <v>0</v>
      </c>
      <c r="F19" s="332">
        <f>'1-6 Karabāze'!M44</f>
        <v>0</v>
      </c>
      <c r="G19" s="332">
        <f>'1-6 Karabāze'!N44</f>
        <v>0</v>
      </c>
      <c r="H19" s="333">
        <f>'1-6 Karabāze'!K44</f>
        <v>0</v>
      </c>
      <c r="I19" s="103"/>
      <c r="J19" s="103"/>
    </row>
    <row r="20" spans="1:10" s="104" customFormat="1" ht="38.25">
      <c r="A20" s="329">
        <v>7</v>
      </c>
      <c r="B20" s="329" t="s">
        <v>46</v>
      </c>
      <c r="C20" s="330" t="s">
        <v>40</v>
      </c>
      <c r="D20" s="331">
        <f>'1-7 Gaismas-Med'!O76</f>
        <v>0</v>
      </c>
      <c r="E20" s="332">
        <f>'1-7 Gaismas-Med'!L76</f>
        <v>0</v>
      </c>
      <c r="F20" s="332">
        <f>'1-7 Gaismas-Med'!M76</f>
        <v>0</v>
      </c>
      <c r="G20" s="332">
        <f>'1-7 Gaismas-Med'!N76</f>
        <v>0</v>
      </c>
      <c r="H20" s="333">
        <f>'1-7 Gaismas-Med'!K76</f>
        <v>0</v>
      </c>
      <c r="I20" s="103"/>
      <c r="J20" s="103"/>
    </row>
    <row r="21" spans="1:10" s="104" customFormat="1" ht="25.5">
      <c r="A21" s="329">
        <v>8</v>
      </c>
      <c r="B21" s="329" t="s">
        <v>47</v>
      </c>
      <c r="C21" s="330" t="s">
        <v>555</v>
      </c>
      <c r="D21" s="331">
        <f>'1-8 ELT_KSS1'!O45</f>
        <v>0</v>
      </c>
      <c r="E21" s="332">
        <f>'1-8 ELT_KSS1'!L45</f>
        <v>0</v>
      </c>
      <c r="F21" s="332">
        <f>'1-8 ELT_KSS1'!M45</f>
        <v>0</v>
      </c>
      <c r="G21" s="332">
        <f>'1-8 ELT_KSS1'!N45</f>
        <v>0</v>
      </c>
      <c r="H21" s="333">
        <f>'1-8 ELT_KSS1'!K45</f>
        <v>0</v>
      </c>
      <c r="I21" s="103"/>
      <c r="J21" s="103"/>
    </row>
    <row r="22" spans="1:10" s="104" customFormat="1" ht="25.5">
      <c r="A22" s="329">
        <v>9</v>
      </c>
      <c r="B22" s="329" t="s">
        <v>48</v>
      </c>
      <c r="C22" s="330" t="s">
        <v>556</v>
      </c>
      <c r="D22" s="331">
        <f>'1-9 ELT_KSS2'!O37</f>
        <v>0</v>
      </c>
      <c r="E22" s="332">
        <f>'1-9 ELT_KSS2'!L37</f>
        <v>0</v>
      </c>
      <c r="F22" s="332">
        <f>'1-9 ELT_KSS2'!M37</f>
        <v>0</v>
      </c>
      <c r="G22" s="332">
        <f>'1-9 ELT_KSS2'!N37</f>
        <v>0</v>
      </c>
      <c r="H22" s="333">
        <f>'1-9 ELT_KSS2'!K37</f>
        <v>0</v>
      </c>
      <c r="I22" s="103"/>
      <c r="J22" s="103"/>
    </row>
    <row r="23" spans="1:10" s="104" customFormat="1" ht="29.25" customHeight="1">
      <c r="A23" s="329">
        <v>10</v>
      </c>
      <c r="B23" s="329" t="s">
        <v>49</v>
      </c>
      <c r="C23" s="330" t="s">
        <v>557</v>
      </c>
      <c r="D23" s="331">
        <f>'1-10 ELT_KSS3'!O44</f>
        <v>0</v>
      </c>
      <c r="E23" s="332">
        <f>'1-10 ELT_KSS3'!L44</f>
        <v>0</v>
      </c>
      <c r="F23" s="332">
        <f>'1-10 ELT_KSS3'!M44</f>
        <v>0</v>
      </c>
      <c r="G23" s="332">
        <f>'1-10 ELT_KSS3'!N44</f>
        <v>0</v>
      </c>
      <c r="H23" s="333">
        <f>'1-10 ELT_KSS3'!K44</f>
        <v>0</v>
      </c>
      <c r="I23" s="103"/>
      <c r="J23" s="103"/>
    </row>
    <row r="24" spans="1:8" ht="25.5">
      <c r="A24" s="178">
        <v>11</v>
      </c>
      <c r="B24" s="329" t="s">
        <v>830</v>
      </c>
      <c r="C24" s="343" t="s">
        <v>832</v>
      </c>
      <c r="D24" s="344">
        <f>'1-11 Urb._tamonāža'!O19</f>
        <v>0</v>
      </c>
      <c r="E24" s="345">
        <f>'1-11 Urb._tamonāža'!L19</f>
        <v>0</v>
      </c>
      <c r="F24" s="345">
        <f>'1-11 Urb._tamonāža'!M19</f>
        <v>0</v>
      </c>
      <c r="G24" s="345">
        <f>'1-11 Urb._tamonāža'!N19</f>
        <v>0</v>
      </c>
      <c r="H24" s="14">
        <f>'1-11 Urb._tamonāža'!K19</f>
        <v>0</v>
      </c>
    </row>
    <row r="25" spans="1:10" s="93" customFormat="1" ht="12.75">
      <c r="A25" s="334"/>
      <c r="B25" s="334"/>
      <c r="C25" s="335" t="s">
        <v>12</v>
      </c>
      <c r="D25" s="89">
        <f>SUM(D14:D23)</f>
        <v>0</v>
      </c>
      <c r="E25" s="89">
        <f>SUM(E14:E23)</f>
        <v>0</v>
      </c>
      <c r="F25" s="89">
        <f>SUM(F14:F23)</f>
        <v>0</v>
      </c>
      <c r="G25" s="89">
        <f>SUM(G14:G23)</f>
        <v>0</v>
      </c>
      <c r="H25" s="89">
        <f>SUM(H14:H23)</f>
        <v>0</v>
      </c>
      <c r="I25" s="92"/>
      <c r="J25" s="92"/>
    </row>
    <row r="26" spans="3:10" ht="12.75">
      <c r="C26" s="327" t="s">
        <v>859</v>
      </c>
      <c r="D26" s="328">
        <f>D25*0%</f>
        <v>0</v>
      </c>
      <c r="E26" s="81"/>
      <c r="F26" s="82"/>
      <c r="G26" s="82"/>
      <c r="H26" s="82"/>
      <c r="I26" s="75"/>
      <c r="J26" s="75"/>
    </row>
    <row r="27" spans="3:10" ht="12.75">
      <c r="C27" s="74" t="s">
        <v>19</v>
      </c>
      <c r="D27" s="80"/>
      <c r="E27" s="81"/>
      <c r="F27" s="82"/>
      <c r="G27" s="82"/>
      <c r="H27" s="82"/>
      <c r="I27" s="75"/>
      <c r="J27" s="75"/>
    </row>
    <row r="28" spans="3:10" ht="12.75">
      <c r="C28" s="22" t="s">
        <v>860</v>
      </c>
      <c r="D28" s="80">
        <f>D25*0%</f>
        <v>0</v>
      </c>
      <c r="E28" s="81"/>
      <c r="F28" s="82"/>
      <c r="G28" s="82"/>
      <c r="H28" s="82"/>
      <c r="I28" s="75"/>
      <c r="J28" s="75"/>
    </row>
    <row r="29" spans="3:10" ht="25.5">
      <c r="C29" s="22" t="s">
        <v>20</v>
      </c>
      <c r="D29" s="85">
        <f>E25*23.59%</f>
        <v>0</v>
      </c>
      <c r="E29" s="81"/>
      <c r="F29" s="82"/>
      <c r="G29" s="82"/>
      <c r="H29" s="82"/>
      <c r="I29" s="75"/>
      <c r="J29" s="75"/>
    </row>
    <row r="30" spans="3:10" ht="12.75">
      <c r="C30" s="23" t="s">
        <v>13</v>
      </c>
      <c r="D30" s="96">
        <f>SUM(D25:D29)</f>
        <v>0</v>
      </c>
      <c r="E30" s="81"/>
      <c r="F30" s="82"/>
      <c r="G30" s="82"/>
      <c r="H30" s="82"/>
      <c r="I30" s="75"/>
      <c r="J30" s="75"/>
    </row>
    <row r="33" spans="3:7" ht="12.75">
      <c r="C33" s="52" t="s">
        <v>16</v>
      </c>
      <c r="F33" s="53"/>
      <c r="G33" s="4"/>
    </row>
    <row r="34" spans="6:7" ht="12.75">
      <c r="F34" s="53"/>
      <c r="G34" s="4"/>
    </row>
    <row r="35" spans="3:7" ht="12.75">
      <c r="C35" s="52" t="s">
        <v>17</v>
      </c>
      <c r="F35" s="53"/>
      <c r="G35" s="4"/>
    </row>
    <row r="36" spans="6:7" ht="12.75">
      <c r="F36" s="53"/>
      <c r="G36" s="4"/>
    </row>
  </sheetData>
  <sheetProtection/>
  <mergeCells count="10">
    <mergeCell ref="A2:H2"/>
    <mergeCell ref="A1:H1"/>
    <mergeCell ref="A4:H4"/>
    <mergeCell ref="H11:H12"/>
    <mergeCell ref="E11:G11"/>
    <mergeCell ref="A11:A12"/>
    <mergeCell ref="D11:D12"/>
    <mergeCell ref="C11:C12"/>
    <mergeCell ref="B11:B12"/>
    <mergeCell ref="A6:H6"/>
  </mergeCells>
  <printOptions/>
  <pageMargins left="0.7480314960629921" right="0.7480314960629921" top="1.220472440944882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7.00390625" style="3" customWidth="1"/>
    <col min="2" max="2" width="33.140625" style="1" customWidth="1"/>
    <col min="3" max="3" width="5.28125" style="2" customWidth="1"/>
    <col min="4" max="4" width="5.57421875" style="3" customWidth="1"/>
    <col min="5" max="5" width="7.28125" style="3" customWidth="1"/>
    <col min="6" max="6" width="5.8515625" style="4" customWidth="1"/>
    <col min="7" max="7" width="8.57421875" style="5" customWidth="1"/>
    <col min="8" max="8" width="9.28125" style="5" customWidth="1"/>
    <col min="9" max="9" width="8.421875" style="5" customWidth="1"/>
    <col min="10" max="10" width="9.1406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817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846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72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5"/>
      <c r="B12" s="246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299" customFormat="1" ht="12.75">
      <c r="A13" s="295">
        <v>1</v>
      </c>
      <c r="B13" s="296" t="s">
        <v>727</v>
      </c>
      <c r="C13" s="297"/>
      <c r="D13" s="297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</row>
    <row r="14" spans="1:15" ht="25.5">
      <c r="A14" s="293" t="s">
        <v>176</v>
      </c>
      <c r="B14" s="300" t="s">
        <v>728</v>
      </c>
      <c r="C14" s="301" t="s">
        <v>53</v>
      </c>
      <c r="D14" s="301" t="s">
        <v>729</v>
      </c>
      <c r="E14" s="69"/>
      <c r="F14" s="70"/>
      <c r="G14" s="71">
        <f>E14*F14</f>
        <v>0</v>
      </c>
      <c r="H14" s="70"/>
      <c r="I14" s="71"/>
      <c r="J14" s="70">
        <f>SUM(G14:I14)</f>
        <v>0</v>
      </c>
      <c r="K14" s="71">
        <f>D14*E14</f>
        <v>0</v>
      </c>
      <c r="L14" s="70">
        <f>D14*G14</f>
        <v>0</v>
      </c>
      <c r="M14" s="71"/>
      <c r="N14" s="70">
        <f>I14*D14</f>
        <v>0</v>
      </c>
      <c r="O14" s="70">
        <f>SUM(L14:N14)</f>
        <v>0</v>
      </c>
    </row>
    <row r="15" spans="1:15" ht="38.25">
      <c r="A15" s="293" t="s">
        <v>177</v>
      </c>
      <c r="B15" s="302" t="s">
        <v>730</v>
      </c>
      <c r="C15" s="301" t="s">
        <v>53</v>
      </c>
      <c r="D15" s="301" t="s">
        <v>731</v>
      </c>
      <c r="E15" s="69"/>
      <c r="F15" s="70"/>
      <c r="G15" s="71">
        <f>E15*F15</f>
        <v>0</v>
      </c>
      <c r="H15" s="70"/>
      <c r="I15" s="71"/>
      <c r="J15" s="70">
        <f>SUM(G15:I15)</f>
        <v>0</v>
      </c>
      <c r="K15" s="71">
        <f>D15*E15</f>
        <v>0</v>
      </c>
      <c r="L15" s="70">
        <f>D15*G15</f>
        <v>0</v>
      </c>
      <c r="M15" s="71">
        <f>D15*H15</f>
        <v>0</v>
      </c>
      <c r="N15" s="70">
        <f>I15*D15</f>
        <v>0</v>
      </c>
      <c r="O15" s="70">
        <f>SUM(L15:N15)</f>
        <v>0</v>
      </c>
    </row>
    <row r="16" spans="1:15" ht="51">
      <c r="A16" s="293" t="s">
        <v>178</v>
      </c>
      <c r="B16" s="302" t="s">
        <v>732</v>
      </c>
      <c r="C16" s="301" t="s">
        <v>18</v>
      </c>
      <c r="D16" s="301" t="s">
        <v>496</v>
      </c>
      <c r="E16" s="69"/>
      <c r="F16" s="70"/>
      <c r="G16" s="71">
        <f>E16*F16</f>
        <v>0</v>
      </c>
      <c r="H16" s="70"/>
      <c r="I16" s="71"/>
      <c r="J16" s="70">
        <f>SUM(G16:I16)</f>
        <v>0</v>
      </c>
      <c r="K16" s="71">
        <f>D16*E16</f>
        <v>0</v>
      </c>
      <c r="L16" s="70">
        <f>D16*G16</f>
        <v>0</v>
      </c>
      <c r="M16" s="71">
        <f>D16*H16</f>
        <v>0</v>
      </c>
      <c r="N16" s="70">
        <f>I16*D16</f>
        <v>0</v>
      </c>
      <c r="O16" s="70">
        <f>SUM(L16:N16)</f>
        <v>0</v>
      </c>
    </row>
    <row r="17" spans="1:15" ht="12.75">
      <c r="A17" s="293" t="s">
        <v>179</v>
      </c>
      <c r="B17" s="302" t="s">
        <v>733</v>
      </c>
      <c r="C17" s="301" t="s">
        <v>53</v>
      </c>
      <c r="D17" s="301" t="s">
        <v>729</v>
      </c>
      <c r="E17" s="69"/>
      <c r="F17" s="70"/>
      <c r="G17" s="71">
        <f>E17*F17</f>
        <v>0</v>
      </c>
      <c r="H17" s="70"/>
      <c r="I17" s="71"/>
      <c r="J17" s="70">
        <f>SUM(G17:I17)</f>
        <v>0</v>
      </c>
      <c r="K17" s="71">
        <f>D17*E17</f>
        <v>0</v>
      </c>
      <c r="L17" s="70">
        <f>D17*G17</f>
        <v>0</v>
      </c>
      <c r="M17" s="71">
        <f>D17*H17</f>
        <v>0</v>
      </c>
      <c r="N17" s="70">
        <f>I17*D17</f>
        <v>0</v>
      </c>
      <c r="O17" s="70">
        <f>SUM(L17:N17)</f>
        <v>0</v>
      </c>
    </row>
    <row r="18" spans="1:15" ht="12.75">
      <c r="A18" s="293" t="s">
        <v>180</v>
      </c>
      <c r="B18" s="302" t="s">
        <v>734</v>
      </c>
      <c r="C18" s="301" t="s">
        <v>53</v>
      </c>
      <c r="D18" s="301" t="s">
        <v>729</v>
      </c>
      <c r="E18" s="69"/>
      <c r="F18" s="70"/>
      <c r="G18" s="71">
        <f>E18*F18</f>
        <v>0</v>
      </c>
      <c r="H18" s="70"/>
      <c r="I18" s="71"/>
      <c r="J18" s="70">
        <f>SUM(G18:I18)</f>
        <v>0</v>
      </c>
      <c r="K18" s="71">
        <f>D18*E18</f>
        <v>0</v>
      </c>
      <c r="L18" s="70">
        <f>D18*G18</f>
        <v>0</v>
      </c>
      <c r="M18" s="71">
        <f>D18*H18</f>
        <v>0</v>
      </c>
      <c r="N18" s="70">
        <f>I18*D18</f>
        <v>0</v>
      </c>
      <c r="O18" s="70">
        <f>SUM(L18:N18)</f>
        <v>0</v>
      </c>
    </row>
    <row r="19" spans="1:15" s="305" customFormat="1" ht="12.75">
      <c r="A19" s="295">
        <v>2</v>
      </c>
      <c r="B19" s="303" t="s">
        <v>735</v>
      </c>
      <c r="C19" s="296"/>
      <c r="D19" s="296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</row>
    <row r="20" spans="1:15" ht="25.5">
      <c r="A20" s="133" t="s">
        <v>208</v>
      </c>
      <c r="B20" s="302" t="s">
        <v>736</v>
      </c>
      <c r="C20" s="301" t="s">
        <v>170</v>
      </c>
      <c r="D20" s="301" t="s">
        <v>496</v>
      </c>
      <c r="E20" s="69"/>
      <c r="F20" s="70"/>
      <c r="G20" s="71">
        <f>E20*F20</f>
        <v>0</v>
      </c>
      <c r="H20" s="70"/>
      <c r="I20" s="71"/>
      <c r="J20" s="70">
        <f>SUM(G20:I20)</f>
        <v>0</v>
      </c>
      <c r="K20" s="71">
        <f>D20*E20</f>
        <v>0</v>
      </c>
      <c r="L20" s="70">
        <f>D20*G20</f>
        <v>0</v>
      </c>
      <c r="M20" s="71">
        <f>D20*H20</f>
        <v>0</v>
      </c>
      <c r="N20" s="70">
        <f>I20*D20</f>
        <v>0</v>
      </c>
      <c r="O20" s="70">
        <f>SUM(L20:N20)</f>
        <v>0</v>
      </c>
    </row>
    <row r="21" spans="1:15" ht="25.5">
      <c r="A21" s="133" t="s">
        <v>209</v>
      </c>
      <c r="B21" s="302" t="s">
        <v>737</v>
      </c>
      <c r="C21" s="301" t="s">
        <v>170</v>
      </c>
      <c r="D21" s="301" t="s">
        <v>496</v>
      </c>
      <c r="E21" s="69"/>
      <c r="F21" s="70"/>
      <c r="G21" s="71">
        <f>E21*F21</f>
        <v>0</v>
      </c>
      <c r="H21" s="70"/>
      <c r="I21" s="71"/>
      <c r="J21" s="70">
        <f>SUM(G21:I21)</f>
        <v>0</v>
      </c>
      <c r="K21" s="71">
        <f>D21*E21</f>
        <v>0</v>
      </c>
      <c r="L21" s="70">
        <f>D21*G21</f>
        <v>0</v>
      </c>
      <c r="M21" s="71">
        <f>D21*H21</f>
        <v>0</v>
      </c>
      <c r="N21" s="70">
        <f>I21*D21</f>
        <v>0</v>
      </c>
      <c r="O21" s="70">
        <f>SUM(L21:N21)</f>
        <v>0</v>
      </c>
    </row>
    <row r="22" spans="1:15" s="309" customFormat="1" ht="12.75">
      <c r="A22" s="306">
        <v>3</v>
      </c>
      <c r="B22" s="307" t="s">
        <v>738</v>
      </c>
      <c r="C22" s="308"/>
      <c r="D22" s="308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</row>
    <row r="23" spans="1:15" ht="38.25">
      <c r="A23" s="133" t="s">
        <v>272</v>
      </c>
      <c r="B23" s="302" t="s">
        <v>739</v>
      </c>
      <c r="C23" s="301" t="s">
        <v>53</v>
      </c>
      <c r="D23" s="301" t="s">
        <v>729</v>
      </c>
      <c r="E23" s="69"/>
      <c r="F23" s="70"/>
      <c r="G23" s="71">
        <f aca="true" t="shared" si="0" ref="G23:G39">E23*F23</f>
        <v>0</v>
      </c>
      <c r="H23" s="70"/>
      <c r="I23" s="71"/>
      <c r="J23" s="70">
        <f aca="true" t="shared" si="1" ref="J23:J39">SUM(G23:I23)</f>
        <v>0</v>
      </c>
      <c r="K23" s="71">
        <f aca="true" t="shared" si="2" ref="K23:K39">D23*E23</f>
        <v>0</v>
      </c>
      <c r="L23" s="70">
        <f aca="true" t="shared" si="3" ref="L23:L39">D23*G23</f>
        <v>0</v>
      </c>
      <c r="M23" s="71">
        <f>D23*H23</f>
        <v>0</v>
      </c>
      <c r="N23" s="70">
        <f aca="true" t="shared" si="4" ref="N23:N39">I23*D23</f>
        <v>0</v>
      </c>
      <c r="O23" s="70">
        <f aca="true" t="shared" si="5" ref="O23:O39">SUM(L23:N23)</f>
        <v>0</v>
      </c>
    </row>
    <row r="24" spans="1:15" ht="12.75">
      <c r="A24" s="133" t="s">
        <v>273</v>
      </c>
      <c r="B24" s="302" t="s">
        <v>733</v>
      </c>
      <c r="C24" s="301" t="s">
        <v>53</v>
      </c>
      <c r="D24" s="301" t="s">
        <v>740</v>
      </c>
      <c r="E24" s="69"/>
      <c r="F24" s="70"/>
      <c r="G24" s="71">
        <f t="shared" si="0"/>
        <v>0</v>
      </c>
      <c r="H24" s="70"/>
      <c r="I24" s="71"/>
      <c r="J24" s="70">
        <f t="shared" si="1"/>
        <v>0</v>
      </c>
      <c r="K24" s="71">
        <f t="shared" si="2"/>
        <v>0</v>
      </c>
      <c r="L24" s="70">
        <f t="shared" si="3"/>
        <v>0</v>
      </c>
      <c r="M24" s="71">
        <f>D24*H24</f>
        <v>0</v>
      </c>
      <c r="N24" s="70">
        <f t="shared" si="4"/>
        <v>0</v>
      </c>
      <c r="O24" s="70">
        <f t="shared" si="5"/>
        <v>0</v>
      </c>
    </row>
    <row r="25" spans="1:15" ht="12.75">
      <c r="A25" s="133" t="s">
        <v>274</v>
      </c>
      <c r="B25" s="302" t="s">
        <v>741</v>
      </c>
      <c r="C25" s="301" t="s">
        <v>53</v>
      </c>
      <c r="D25" s="301" t="s">
        <v>740</v>
      </c>
      <c r="E25" s="69"/>
      <c r="F25" s="70"/>
      <c r="G25" s="71">
        <f t="shared" si="0"/>
        <v>0</v>
      </c>
      <c r="H25" s="70"/>
      <c r="I25" s="71"/>
      <c r="J25" s="70">
        <f t="shared" si="1"/>
        <v>0</v>
      </c>
      <c r="K25" s="71">
        <f t="shared" si="2"/>
        <v>0</v>
      </c>
      <c r="L25" s="70">
        <f t="shared" si="3"/>
        <v>0</v>
      </c>
      <c r="M25" s="71">
        <f>D25*H25</f>
        <v>0</v>
      </c>
      <c r="N25" s="70">
        <f t="shared" si="4"/>
        <v>0</v>
      </c>
      <c r="O25" s="70">
        <f t="shared" si="5"/>
        <v>0</v>
      </c>
    </row>
    <row r="26" spans="1:15" ht="25.5">
      <c r="A26" s="133" t="s">
        <v>275</v>
      </c>
      <c r="B26" s="310" t="s">
        <v>742</v>
      </c>
      <c r="C26" s="301" t="s">
        <v>53</v>
      </c>
      <c r="D26" s="301" t="s">
        <v>743</v>
      </c>
      <c r="E26" s="69"/>
      <c r="F26" s="70"/>
      <c r="G26" s="71">
        <f t="shared" si="0"/>
        <v>0</v>
      </c>
      <c r="H26" s="70"/>
      <c r="I26" s="71"/>
      <c r="J26" s="70">
        <f t="shared" si="1"/>
        <v>0</v>
      </c>
      <c r="K26" s="71">
        <f t="shared" si="2"/>
        <v>0</v>
      </c>
      <c r="L26" s="70">
        <f t="shared" si="3"/>
        <v>0</v>
      </c>
      <c r="M26" s="71"/>
      <c r="N26" s="70">
        <f t="shared" si="4"/>
        <v>0</v>
      </c>
      <c r="O26" s="70">
        <f t="shared" si="5"/>
        <v>0</v>
      </c>
    </row>
    <row r="27" spans="1:15" ht="25.5">
      <c r="A27" s="133" t="s">
        <v>276</v>
      </c>
      <c r="B27" s="111" t="s">
        <v>744</v>
      </c>
      <c r="C27" s="301" t="s">
        <v>53</v>
      </c>
      <c r="D27" s="301" t="s">
        <v>743</v>
      </c>
      <c r="E27" s="69"/>
      <c r="F27" s="70"/>
      <c r="G27" s="71">
        <f t="shared" si="0"/>
        <v>0</v>
      </c>
      <c r="H27" s="70"/>
      <c r="I27" s="71"/>
      <c r="J27" s="70">
        <f t="shared" si="1"/>
        <v>0</v>
      </c>
      <c r="K27" s="71">
        <f t="shared" si="2"/>
        <v>0</v>
      </c>
      <c r="L27" s="70">
        <f t="shared" si="3"/>
        <v>0</v>
      </c>
      <c r="M27" s="71">
        <f>D27*H27</f>
        <v>0</v>
      </c>
      <c r="N27" s="70">
        <f t="shared" si="4"/>
        <v>0</v>
      </c>
      <c r="O27" s="70">
        <f t="shared" si="5"/>
        <v>0</v>
      </c>
    </row>
    <row r="28" spans="1:15" ht="38.25">
      <c r="A28" s="133" t="s">
        <v>277</v>
      </c>
      <c r="B28" s="302" t="s">
        <v>745</v>
      </c>
      <c r="C28" s="301" t="s">
        <v>170</v>
      </c>
      <c r="D28" s="301" t="s">
        <v>489</v>
      </c>
      <c r="E28" s="69"/>
      <c r="F28" s="70"/>
      <c r="G28" s="71">
        <f t="shared" si="0"/>
        <v>0</v>
      </c>
      <c r="H28" s="70"/>
      <c r="I28" s="71"/>
      <c r="J28" s="70">
        <f t="shared" si="1"/>
        <v>0</v>
      </c>
      <c r="K28" s="71">
        <f t="shared" si="2"/>
        <v>0</v>
      </c>
      <c r="L28" s="70">
        <f t="shared" si="3"/>
        <v>0</v>
      </c>
      <c r="M28" s="71">
        <f>D28*H28</f>
        <v>0</v>
      </c>
      <c r="N28" s="70">
        <f t="shared" si="4"/>
        <v>0</v>
      </c>
      <c r="O28" s="70">
        <f t="shared" si="5"/>
        <v>0</v>
      </c>
    </row>
    <row r="29" spans="1:15" ht="12.75">
      <c r="A29" s="133" t="s">
        <v>278</v>
      </c>
      <c r="B29" s="302" t="s">
        <v>746</v>
      </c>
      <c r="C29" s="301" t="s">
        <v>53</v>
      </c>
      <c r="D29" s="301" t="s">
        <v>743</v>
      </c>
      <c r="E29" s="69"/>
      <c r="F29" s="70"/>
      <c r="G29" s="71">
        <f t="shared" si="0"/>
        <v>0</v>
      </c>
      <c r="H29" s="70"/>
      <c r="I29" s="71"/>
      <c r="J29" s="70">
        <f t="shared" si="1"/>
        <v>0</v>
      </c>
      <c r="K29" s="71">
        <f t="shared" si="2"/>
        <v>0</v>
      </c>
      <c r="L29" s="70">
        <f t="shared" si="3"/>
        <v>0</v>
      </c>
      <c r="M29" s="71">
        <f aca="true" t="shared" si="6" ref="M29:M39">D29*H29</f>
        <v>0</v>
      </c>
      <c r="N29" s="70">
        <f t="shared" si="4"/>
        <v>0</v>
      </c>
      <c r="O29" s="70">
        <f t="shared" si="5"/>
        <v>0</v>
      </c>
    </row>
    <row r="30" spans="1:15" ht="12.75">
      <c r="A30" s="133" t="s">
        <v>279</v>
      </c>
      <c r="B30" s="302" t="s">
        <v>747</v>
      </c>
      <c r="C30" s="301" t="s">
        <v>53</v>
      </c>
      <c r="D30" s="301" t="s">
        <v>743</v>
      </c>
      <c r="E30" s="69"/>
      <c r="F30" s="70"/>
      <c r="G30" s="71">
        <f t="shared" si="0"/>
        <v>0</v>
      </c>
      <c r="H30" s="70"/>
      <c r="I30" s="71"/>
      <c r="J30" s="70">
        <f t="shared" si="1"/>
        <v>0</v>
      </c>
      <c r="K30" s="71">
        <f t="shared" si="2"/>
        <v>0</v>
      </c>
      <c r="L30" s="70">
        <f t="shared" si="3"/>
        <v>0</v>
      </c>
      <c r="M30" s="71">
        <f t="shared" si="6"/>
        <v>0</v>
      </c>
      <c r="N30" s="70">
        <f t="shared" si="4"/>
        <v>0</v>
      </c>
      <c r="O30" s="70">
        <f t="shared" si="5"/>
        <v>0</v>
      </c>
    </row>
    <row r="31" spans="1:15" ht="25.5">
      <c r="A31" s="133" t="s">
        <v>280</v>
      </c>
      <c r="B31" s="302" t="s">
        <v>748</v>
      </c>
      <c r="C31" s="301" t="s">
        <v>18</v>
      </c>
      <c r="D31" s="301" t="s">
        <v>515</v>
      </c>
      <c r="E31" s="69"/>
      <c r="F31" s="70"/>
      <c r="G31" s="71">
        <f t="shared" si="0"/>
        <v>0</v>
      </c>
      <c r="H31" s="70"/>
      <c r="I31" s="71"/>
      <c r="J31" s="70">
        <f t="shared" si="1"/>
        <v>0</v>
      </c>
      <c r="K31" s="71">
        <f t="shared" si="2"/>
        <v>0</v>
      </c>
      <c r="L31" s="70">
        <f t="shared" si="3"/>
        <v>0</v>
      </c>
      <c r="M31" s="71">
        <f t="shared" si="6"/>
        <v>0</v>
      </c>
      <c r="N31" s="70">
        <f t="shared" si="4"/>
        <v>0</v>
      </c>
      <c r="O31" s="70">
        <f t="shared" si="5"/>
        <v>0</v>
      </c>
    </row>
    <row r="32" spans="1:15" ht="25.5">
      <c r="A32" s="133" t="s">
        <v>281</v>
      </c>
      <c r="B32" s="302" t="s">
        <v>749</v>
      </c>
      <c r="C32" s="301" t="s">
        <v>18</v>
      </c>
      <c r="D32" s="301" t="s">
        <v>515</v>
      </c>
      <c r="E32" s="69"/>
      <c r="F32" s="70"/>
      <c r="G32" s="71">
        <f t="shared" si="0"/>
        <v>0</v>
      </c>
      <c r="H32" s="70"/>
      <c r="I32" s="71"/>
      <c r="J32" s="70">
        <f t="shared" si="1"/>
        <v>0</v>
      </c>
      <c r="K32" s="71">
        <f t="shared" si="2"/>
        <v>0</v>
      </c>
      <c r="L32" s="70">
        <f t="shared" si="3"/>
        <v>0</v>
      </c>
      <c r="M32" s="71">
        <f t="shared" si="6"/>
        <v>0</v>
      </c>
      <c r="N32" s="70">
        <f t="shared" si="4"/>
        <v>0</v>
      </c>
      <c r="O32" s="70">
        <f t="shared" si="5"/>
        <v>0</v>
      </c>
    </row>
    <row r="33" spans="1:15" ht="25.5">
      <c r="A33" s="133" t="s">
        <v>282</v>
      </c>
      <c r="B33" s="302" t="s">
        <v>750</v>
      </c>
      <c r="C33" s="301" t="s">
        <v>18</v>
      </c>
      <c r="D33" s="301" t="s">
        <v>504</v>
      </c>
      <c r="E33" s="69"/>
      <c r="F33" s="70"/>
      <c r="G33" s="71">
        <f t="shared" si="0"/>
        <v>0</v>
      </c>
      <c r="H33" s="70"/>
      <c r="I33" s="71"/>
      <c r="J33" s="70">
        <f t="shared" si="1"/>
        <v>0</v>
      </c>
      <c r="K33" s="71">
        <f t="shared" si="2"/>
        <v>0</v>
      </c>
      <c r="L33" s="70">
        <f t="shared" si="3"/>
        <v>0</v>
      </c>
      <c r="M33" s="71">
        <f t="shared" si="6"/>
        <v>0</v>
      </c>
      <c r="N33" s="70">
        <f t="shared" si="4"/>
        <v>0</v>
      </c>
      <c r="O33" s="70">
        <f t="shared" si="5"/>
        <v>0</v>
      </c>
    </row>
    <row r="34" spans="1:15" ht="12.75">
      <c r="A34" s="133" t="s">
        <v>283</v>
      </c>
      <c r="B34" s="302" t="s">
        <v>751</v>
      </c>
      <c r="C34" s="301" t="s">
        <v>53</v>
      </c>
      <c r="D34" s="301" t="s">
        <v>752</v>
      </c>
      <c r="E34" s="69"/>
      <c r="F34" s="70"/>
      <c r="G34" s="71">
        <f t="shared" si="0"/>
        <v>0</v>
      </c>
      <c r="H34" s="70"/>
      <c r="I34" s="71"/>
      <c r="J34" s="70">
        <f t="shared" si="1"/>
        <v>0</v>
      </c>
      <c r="K34" s="71">
        <f t="shared" si="2"/>
        <v>0</v>
      </c>
      <c r="L34" s="70">
        <f t="shared" si="3"/>
        <v>0</v>
      </c>
      <c r="M34" s="71">
        <f t="shared" si="6"/>
        <v>0</v>
      </c>
      <c r="N34" s="70">
        <f t="shared" si="4"/>
        <v>0</v>
      </c>
      <c r="O34" s="70">
        <f t="shared" si="5"/>
        <v>0</v>
      </c>
    </row>
    <row r="35" spans="1:15" ht="12.75">
      <c r="A35" s="133" t="s">
        <v>284</v>
      </c>
      <c r="B35" s="302" t="s">
        <v>753</v>
      </c>
      <c r="C35" s="301" t="s">
        <v>18</v>
      </c>
      <c r="D35" s="301" t="s">
        <v>752</v>
      </c>
      <c r="E35" s="69"/>
      <c r="F35" s="70"/>
      <c r="G35" s="71">
        <f t="shared" si="0"/>
        <v>0</v>
      </c>
      <c r="H35" s="70"/>
      <c r="I35" s="71"/>
      <c r="J35" s="70">
        <f t="shared" si="1"/>
        <v>0</v>
      </c>
      <c r="K35" s="71">
        <f t="shared" si="2"/>
        <v>0</v>
      </c>
      <c r="L35" s="70">
        <f t="shared" si="3"/>
        <v>0</v>
      </c>
      <c r="M35" s="71">
        <f t="shared" si="6"/>
        <v>0</v>
      </c>
      <c r="N35" s="70">
        <f t="shared" si="4"/>
        <v>0</v>
      </c>
      <c r="O35" s="70">
        <f t="shared" si="5"/>
        <v>0</v>
      </c>
    </row>
    <row r="36" spans="1:15" ht="25.5">
      <c r="A36" s="133" t="s">
        <v>285</v>
      </c>
      <c r="B36" s="302" t="s">
        <v>754</v>
      </c>
      <c r="C36" s="301" t="s">
        <v>18</v>
      </c>
      <c r="D36" s="301" t="s">
        <v>532</v>
      </c>
      <c r="E36" s="69"/>
      <c r="F36" s="70"/>
      <c r="G36" s="71">
        <f t="shared" si="0"/>
        <v>0</v>
      </c>
      <c r="H36" s="70"/>
      <c r="I36" s="71"/>
      <c r="J36" s="70">
        <f t="shared" si="1"/>
        <v>0</v>
      </c>
      <c r="K36" s="71">
        <f t="shared" si="2"/>
        <v>0</v>
      </c>
      <c r="L36" s="70">
        <f t="shared" si="3"/>
        <v>0</v>
      </c>
      <c r="M36" s="71">
        <f t="shared" si="6"/>
        <v>0</v>
      </c>
      <c r="N36" s="70">
        <f t="shared" si="4"/>
        <v>0</v>
      </c>
      <c r="O36" s="70">
        <f t="shared" si="5"/>
        <v>0</v>
      </c>
    </row>
    <row r="37" spans="1:15" ht="25.5">
      <c r="A37" s="133" t="s">
        <v>286</v>
      </c>
      <c r="B37" s="302" t="s">
        <v>755</v>
      </c>
      <c r="C37" s="301" t="s">
        <v>18</v>
      </c>
      <c r="D37" s="301" t="s">
        <v>491</v>
      </c>
      <c r="E37" s="69"/>
      <c r="F37" s="70"/>
      <c r="G37" s="71">
        <f t="shared" si="0"/>
        <v>0</v>
      </c>
      <c r="H37" s="70"/>
      <c r="I37" s="71"/>
      <c r="J37" s="70">
        <f t="shared" si="1"/>
        <v>0</v>
      </c>
      <c r="K37" s="71">
        <f t="shared" si="2"/>
        <v>0</v>
      </c>
      <c r="L37" s="70">
        <f t="shared" si="3"/>
        <v>0</v>
      </c>
      <c r="M37" s="71">
        <f t="shared" si="6"/>
        <v>0</v>
      </c>
      <c r="N37" s="70">
        <f t="shared" si="4"/>
        <v>0</v>
      </c>
      <c r="O37" s="70">
        <f t="shared" si="5"/>
        <v>0</v>
      </c>
    </row>
    <row r="38" spans="1:15" ht="12.75">
      <c r="A38" s="133" t="s">
        <v>287</v>
      </c>
      <c r="B38" s="302" t="s">
        <v>756</v>
      </c>
      <c r="C38" s="301" t="s">
        <v>18</v>
      </c>
      <c r="D38" s="301" t="s">
        <v>493</v>
      </c>
      <c r="E38" s="69"/>
      <c r="F38" s="70"/>
      <c r="G38" s="71">
        <f t="shared" si="0"/>
        <v>0</v>
      </c>
      <c r="H38" s="70"/>
      <c r="I38" s="71"/>
      <c r="J38" s="70">
        <f t="shared" si="1"/>
        <v>0</v>
      </c>
      <c r="K38" s="71">
        <f t="shared" si="2"/>
        <v>0</v>
      </c>
      <c r="L38" s="70">
        <f t="shared" si="3"/>
        <v>0</v>
      </c>
      <c r="M38" s="71">
        <f t="shared" si="6"/>
        <v>0</v>
      </c>
      <c r="N38" s="70">
        <f t="shared" si="4"/>
        <v>0</v>
      </c>
      <c r="O38" s="70">
        <f t="shared" si="5"/>
        <v>0</v>
      </c>
    </row>
    <row r="39" spans="1:15" ht="12.75">
      <c r="A39" s="133" t="s">
        <v>288</v>
      </c>
      <c r="B39" s="302" t="s">
        <v>757</v>
      </c>
      <c r="C39" s="301" t="s">
        <v>18</v>
      </c>
      <c r="D39" s="301" t="s">
        <v>496</v>
      </c>
      <c r="E39" s="69"/>
      <c r="F39" s="70"/>
      <c r="G39" s="71">
        <f t="shared" si="0"/>
        <v>0</v>
      </c>
      <c r="H39" s="70"/>
      <c r="I39" s="71"/>
      <c r="J39" s="70">
        <f t="shared" si="1"/>
        <v>0</v>
      </c>
      <c r="K39" s="71">
        <f t="shared" si="2"/>
        <v>0</v>
      </c>
      <c r="L39" s="70">
        <f t="shared" si="3"/>
        <v>0</v>
      </c>
      <c r="M39" s="71">
        <f t="shared" si="6"/>
        <v>0</v>
      </c>
      <c r="N39" s="70">
        <f t="shared" si="4"/>
        <v>0</v>
      </c>
      <c r="O39" s="70">
        <f t="shared" si="5"/>
        <v>0</v>
      </c>
    </row>
    <row r="40" spans="1:15" s="309" customFormat="1" ht="12.75">
      <c r="A40" s="311" t="s">
        <v>496</v>
      </c>
      <c r="B40" s="303" t="s">
        <v>758</v>
      </c>
      <c r="C40" s="296"/>
      <c r="D40" s="296"/>
      <c r="E40" s="312"/>
      <c r="F40" s="313"/>
      <c r="G40" s="314"/>
      <c r="H40" s="315"/>
      <c r="I40" s="314"/>
      <c r="J40" s="315"/>
      <c r="K40" s="314"/>
      <c r="L40" s="315"/>
      <c r="M40" s="314"/>
      <c r="N40" s="315"/>
      <c r="O40" s="315"/>
    </row>
    <row r="41" spans="1:15" s="159" customFormat="1" ht="51">
      <c r="A41" s="133" t="s">
        <v>323</v>
      </c>
      <c r="B41" s="302" t="s">
        <v>759</v>
      </c>
      <c r="C41" s="301" t="s">
        <v>18</v>
      </c>
      <c r="D41" s="301" t="s">
        <v>489</v>
      </c>
      <c r="E41" s="69"/>
      <c r="F41" s="70"/>
      <c r="G41" s="71">
        <f aca="true" t="shared" si="7" ref="G41:G47">E41*F41</f>
        <v>0</v>
      </c>
      <c r="H41" s="70"/>
      <c r="I41" s="71"/>
      <c r="J41" s="70">
        <f aca="true" t="shared" si="8" ref="J41:J47">SUM(G41:I41)</f>
        <v>0</v>
      </c>
      <c r="K41" s="71">
        <f aca="true" t="shared" si="9" ref="K41:K47">D41*E41</f>
        <v>0</v>
      </c>
      <c r="L41" s="70">
        <f aca="true" t="shared" si="10" ref="L41:L47">D41*G41</f>
        <v>0</v>
      </c>
      <c r="M41" s="71">
        <f aca="true" t="shared" si="11" ref="M41:M46">D41*H41</f>
        <v>0</v>
      </c>
      <c r="N41" s="70">
        <f aca="true" t="shared" si="12" ref="N41:N47">I41*D41</f>
        <v>0</v>
      </c>
      <c r="O41" s="70">
        <f aca="true" t="shared" si="13" ref="O41:O47">SUM(L41:N41)</f>
        <v>0</v>
      </c>
    </row>
    <row r="42" spans="1:15" ht="25.5">
      <c r="A42" s="133" t="s">
        <v>337</v>
      </c>
      <c r="B42" s="302" t="s">
        <v>760</v>
      </c>
      <c r="C42" s="301" t="s">
        <v>53</v>
      </c>
      <c r="D42" s="301" t="s">
        <v>743</v>
      </c>
      <c r="E42" s="69"/>
      <c r="F42" s="70"/>
      <c r="G42" s="71">
        <f t="shared" si="7"/>
        <v>0</v>
      </c>
      <c r="H42" s="70"/>
      <c r="I42" s="71"/>
      <c r="J42" s="70">
        <f t="shared" si="8"/>
        <v>0</v>
      </c>
      <c r="K42" s="71">
        <f t="shared" si="9"/>
        <v>0</v>
      </c>
      <c r="L42" s="70">
        <f t="shared" si="10"/>
        <v>0</v>
      </c>
      <c r="M42" s="71">
        <f t="shared" si="11"/>
        <v>0</v>
      </c>
      <c r="N42" s="70">
        <f t="shared" si="12"/>
        <v>0</v>
      </c>
      <c r="O42" s="70">
        <f t="shared" si="13"/>
        <v>0</v>
      </c>
    </row>
    <row r="43" spans="1:15" ht="25.5">
      <c r="A43" s="133" t="s">
        <v>338</v>
      </c>
      <c r="B43" s="302" t="s">
        <v>761</v>
      </c>
      <c r="C43" s="301" t="s">
        <v>53</v>
      </c>
      <c r="D43" s="301" t="s">
        <v>532</v>
      </c>
      <c r="E43" s="69"/>
      <c r="F43" s="70"/>
      <c r="G43" s="71">
        <f t="shared" si="7"/>
        <v>0</v>
      </c>
      <c r="H43" s="70"/>
      <c r="I43" s="71"/>
      <c r="J43" s="70">
        <f t="shared" si="8"/>
        <v>0</v>
      </c>
      <c r="K43" s="71">
        <f t="shared" si="9"/>
        <v>0</v>
      </c>
      <c r="L43" s="70">
        <f t="shared" si="10"/>
        <v>0</v>
      </c>
      <c r="M43" s="71">
        <f t="shared" si="11"/>
        <v>0</v>
      </c>
      <c r="N43" s="70">
        <f t="shared" si="12"/>
        <v>0</v>
      </c>
      <c r="O43" s="70">
        <f t="shared" si="13"/>
        <v>0</v>
      </c>
    </row>
    <row r="44" spans="1:15" ht="25.5">
      <c r="A44" s="133" t="s">
        <v>339</v>
      </c>
      <c r="B44" s="302" t="s">
        <v>762</v>
      </c>
      <c r="C44" s="301" t="s">
        <v>53</v>
      </c>
      <c r="D44" s="301" t="s">
        <v>729</v>
      </c>
      <c r="E44" s="69"/>
      <c r="F44" s="70"/>
      <c r="G44" s="71">
        <f t="shared" si="7"/>
        <v>0</v>
      </c>
      <c r="H44" s="70"/>
      <c r="I44" s="71"/>
      <c r="J44" s="70">
        <f t="shared" si="8"/>
        <v>0</v>
      </c>
      <c r="K44" s="71">
        <f t="shared" si="9"/>
        <v>0</v>
      </c>
      <c r="L44" s="70">
        <f t="shared" si="10"/>
        <v>0</v>
      </c>
      <c r="M44" s="71">
        <f t="shared" si="11"/>
        <v>0</v>
      </c>
      <c r="N44" s="70">
        <f t="shared" si="12"/>
        <v>0</v>
      </c>
      <c r="O44" s="70">
        <f t="shared" si="13"/>
        <v>0</v>
      </c>
    </row>
    <row r="45" spans="1:15" ht="12.75">
      <c r="A45" s="133" t="s">
        <v>340</v>
      </c>
      <c r="B45" s="302" t="s">
        <v>763</v>
      </c>
      <c r="C45" s="301" t="s">
        <v>53</v>
      </c>
      <c r="D45" s="301" t="s">
        <v>764</v>
      </c>
      <c r="E45" s="69"/>
      <c r="F45" s="70"/>
      <c r="G45" s="71">
        <f t="shared" si="7"/>
        <v>0</v>
      </c>
      <c r="H45" s="70"/>
      <c r="I45" s="71"/>
      <c r="J45" s="70">
        <f t="shared" si="8"/>
        <v>0</v>
      </c>
      <c r="K45" s="71">
        <f t="shared" si="9"/>
        <v>0</v>
      </c>
      <c r="L45" s="70">
        <f t="shared" si="10"/>
        <v>0</v>
      </c>
      <c r="M45" s="71">
        <f t="shared" si="11"/>
        <v>0</v>
      </c>
      <c r="N45" s="70">
        <f t="shared" si="12"/>
        <v>0</v>
      </c>
      <c r="O45" s="70">
        <f t="shared" si="13"/>
        <v>0</v>
      </c>
    </row>
    <row r="46" spans="1:15" ht="12.75">
      <c r="A46" s="133" t="s">
        <v>341</v>
      </c>
      <c r="B46" s="302" t="s">
        <v>765</v>
      </c>
      <c r="C46" s="301" t="s">
        <v>53</v>
      </c>
      <c r="D46" s="301" t="s">
        <v>752</v>
      </c>
      <c r="E46" s="69"/>
      <c r="F46" s="70"/>
      <c r="G46" s="71">
        <f t="shared" si="7"/>
        <v>0</v>
      </c>
      <c r="H46" s="70"/>
      <c r="I46" s="71"/>
      <c r="J46" s="70">
        <f t="shared" si="8"/>
        <v>0</v>
      </c>
      <c r="K46" s="71">
        <f t="shared" si="9"/>
        <v>0</v>
      </c>
      <c r="L46" s="70">
        <f t="shared" si="10"/>
        <v>0</v>
      </c>
      <c r="M46" s="71">
        <f t="shared" si="11"/>
        <v>0</v>
      </c>
      <c r="N46" s="70">
        <f t="shared" si="12"/>
        <v>0</v>
      </c>
      <c r="O46" s="70">
        <f t="shared" si="13"/>
        <v>0</v>
      </c>
    </row>
    <row r="47" spans="1:15" ht="25.5">
      <c r="A47" s="133" t="s">
        <v>342</v>
      </c>
      <c r="B47" s="302" t="s">
        <v>766</v>
      </c>
      <c r="C47" s="301" t="s">
        <v>53</v>
      </c>
      <c r="D47" s="301" t="s">
        <v>532</v>
      </c>
      <c r="E47" s="69"/>
      <c r="F47" s="70"/>
      <c r="G47" s="71">
        <f t="shared" si="7"/>
        <v>0</v>
      </c>
      <c r="H47" s="70"/>
      <c r="I47" s="71"/>
      <c r="J47" s="70">
        <f t="shared" si="8"/>
        <v>0</v>
      </c>
      <c r="K47" s="71">
        <f t="shared" si="9"/>
        <v>0</v>
      </c>
      <c r="L47" s="70">
        <f t="shared" si="10"/>
        <v>0</v>
      </c>
      <c r="M47" s="71">
        <f>D47*H47</f>
        <v>0</v>
      </c>
      <c r="N47" s="70">
        <f t="shared" si="12"/>
        <v>0</v>
      </c>
      <c r="O47" s="70">
        <f t="shared" si="13"/>
        <v>0</v>
      </c>
    </row>
    <row r="48" spans="1:15" s="243" customFormat="1" ht="25.5">
      <c r="A48" s="133" t="s">
        <v>343</v>
      </c>
      <c r="B48" s="302" t="s">
        <v>767</v>
      </c>
      <c r="C48" s="301"/>
      <c r="D48" s="301"/>
      <c r="E48" s="238"/>
      <c r="F48" s="239"/>
      <c r="G48" s="240"/>
      <c r="H48" s="241"/>
      <c r="I48" s="242"/>
      <c r="J48" s="241"/>
      <c r="K48" s="242"/>
      <c r="L48" s="241"/>
      <c r="M48" s="242"/>
      <c r="N48" s="241"/>
      <c r="O48" s="241"/>
    </row>
    <row r="49" spans="1:15" ht="12.75">
      <c r="A49" s="133" t="s">
        <v>768</v>
      </c>
      <c r="B49" s="302" t="s">
        <v>769</v>
      </c>
      <c r="C49" s="301" t="s">
        <v>53</v>
      </c>
      <c r="D49" s="301" t="s">
        <v>740</v>
      </c>
      <c r="E49" s="69"/>
      <c r="F49" s="70"/>
      <c r="G49" s="71">
        <f aca="true" t="shared" si="14" ref="G49:G67">E49*F49</f>
        <v>0</v>
      </c>
      <c r="H49" s="70"/>
      <c r="I49" s="71"/>
      <c r="J49" s="70">
        <f aca="true" t="shared" si="15" ref="J49:J67">SUM(G49:I49)</f>
        <v>0</v>
      </c>
      <c r="K49" s="71">
        <f aca="true" t="shared" si="16" ref="K49:K67">D49*E49</f>
        <v>0</v>
      </c>
      <c r="L49" s="70">
        <f aca="true" t="shared" si="17" ref="L49:L67">D49*G49</f>
        <v>0</v>
      </c>
      <c r="M49" s="71">
        <f aca="true" t="shared" si="18" ref="M49:M67">D49*H49</f>
        <v>0</v>
      </c>
      <c r="N49" s="70">
        <f aca="true" t="shared" si="19" ref="N49:N67">I49*D49</f>
        <v>0</v>
      </c>
      <c r="O49" s="70">
        <f aca="true" t="shared" si="20" ref="O49:O67">SUM(L49:N49)</f>
        <v>0</v>
      </c>
    </row>
    <row r="50" spans="1:15" ht="12.75">
      <c r="A50" s="133" t="s">
        <v>770</v>
      </c>
      <c r="B50" s="302" t="s">
        <v>771</v>
      </c>
      <c r="C50" s="301" t="s">
        <v>53</v>
      </c>
      <c r="D50" s="301" t="s">
        <v>772</v>
      </c>
      <c r="E50" s="69"/>
      <c r="F50" s="70"/>
      <c r="G50" s="71">
        <f t="shared" si="14"/>
        <v>0</v>
      </c>
      <c r="H50" s="70"/>
      <c r="I50" s="71"/>
      <c r="J50" s="70">
        <f t="shared" si="15"/>
        <v>0</v>
      </c>
      <c r="K50" s="71">
        <f t="shared" si="16"/>
        <v>0</v>
      </c>
      <c r="L50" s="70">
        <f t="shared" si="17"/>
        <v>0</v>
      </c>
      <c r="M50" s="71">
        <f t="shared" si="18"/>
        <v>0</v>
      </c>
      <c r="N50" s="70">
        <f t="shared" si="19"/>
        <v>0</v>
      </c>
      <c r="O50" s="70">
        <f t="shared" si="20"/>
        <v>0</v>
      </c>
    </row>
    <row r="51" spans="1:15" ht="12.75">
      <c r="A51" s="133" t="s">
        <v>773</v>
      </c>
      <c r="B51" s="302" t="s">
        <v>774</v>
      </c>
      <c r="C51" s="301" t="s">
        <v>53</v>
      </c>
      <c r="D51" s="301" t="s">
        <v>775</v>
      </c>
      <c r="E51" s="69"/>
      <c r="F51" s="70"/>
      <c r="G51" s="71">
        <f t="shared" si="14"/>
        <v>0</v>
      </c>
      <c r="H51" s="70"/>
      <c r="I51" s="71"/>
      <c r="J51" s="70">
        <f t="shared" si="15"/>
        <v>0</v>
      </c>
      <c r="K51" s="71">
        <f t="shared" si="16"/>
        <v>0</v>
      </c>
      <c r="L51" s="70">
        <f t="shared" si="17"/>
        <v>0</v>
      </c>
      <c r="M51" s="71">
        <f t="shared" si="18"/>
        <v>0</v>
      </c>
      <c r="N51" s="70">
        <f t="shared" si="19"/>
        <v>0</v>
      </c>
      <c r="O51" s="70">
        <f t="shared" si="20"/>
        <v>0</v>
      </c>
    </row>
    <row r="52" spans="1:15" ht="12.75">
      <c r="A52" s="133" t="s">
        <v>776</v>
      </c>
      <c r="B52" s="302" t="s">
        <v>777</v>
      </c>
      <c r="C52" s="301" t="s">
        <v>53</v>
      </c>
      <c r="D52" s="301" t="s">
        <v>752</v>
      </c>
      <c r="E52" s="69"/>
      <c r="F52" s="70"/>
      <c r="G52" s="71">
        <f t="shared" si="14"/>
        <v>0</v>
      </c>
      <c r="H52" s="70"/>
      <c r="I52" s="71"/>
      <c r="J52" s="70">
        <f t="shared" si="15"/>
        <v>0</v>
      </c>
      <c r="K52" s="71">
        <f t="shared" si="16"/>
        <v>0</v>
      </c>
      <c r="L52" s="70">
        <f t="shared" si="17"/>
        <v>0</v>
      </c>
      <c r="M52" s="71">
        <f t="shared" si="18"/>
        <v>0</v>
      </c>
      <c r="N52" s="70">
        <f t="shared" si="19"/>
        <v>0</v>
      </c>
      <c r="O52" s="70">
        <f t="shared" si="20"/>
        <v>0</v>
      </c>
    </row>
    <row r="53" spans="1:15" ht="12.75">
      <c r="A53" s="133" t="s">
        <v>778</v>
      </c>
      <c r="B53" s="302" t="s">
        <v>779</v>
      </c>
      <c r="C53" s="301" t="s">
        <v>53</v>
      </c>
      <c r="D53" s="301" t="s">
        <v>775</v>
      </c>
      <c r="E53" s="69"/>
      <c r="F53" s="70"/>
      <c r="G53" s="71">
        <f t="shared" si="14"/>
        <v>0</v>
      </c>
      <c r="H53" s="70"/>
      <c r="I53" s="71"/>
      <c r="J53" s="70">
        <f t="shared" si="15"/>
        <v>0</v>
      </c>
      <c r="K53" s="71">
        <f t="shared" si="16"/>
        <v>0</v>
      </c>
      <c r="L53" s="70">
        <f t="shared" si="17"/>
        <v>0</v>
      </c>
      <c r="M53" s="71">
        <f t="shared" si="18"/>
        <v>0</v>
      </c>
      <c r="N53" s="70">
        <f t="shared" si="19"/>
        <v>0</v>
      </c>
      <c r="O53" s="70">
        <f t="shared" si="20"/>
        <v>0</v>
      </c>
    </row>
    <row r="54" spans="1:15" ht="12.75">
      <c r="A54" s="133" t="s">
        <v>780</v>
      </c>
      <c r="B54" s="302" t="s">
        <v>781</v>
      </c>
      <c r="C54" s="301" t="s">
        <v>53</v>
      </c>
      <c r="D54" s="301" t="s">
        <v>508</v>
      </c>
      <c r="E54" s="69"/>
      <c r="F54" s="70"/>
      <c r="G54" s="71">
        <f t="shared" si="14"/>
        <v>0</v>
      </c>
      <c r="H54" s="70"/>
      <c r="I54" s="71"/>
      <c r="J54" s="70">
        <f t="shared" si="15"/>
        <v>0</v>
      </c>
      <c r="K54" s="71">
        <f t="shared" si="16"/>
        <v>0</v>
      </c>
      <c r="L54" s="70">
        <f t="shared" si="17"/>
        <v>0</v>
      </c>
      <c r="M54" s="71">
        <f t="shared" si="18"/>
        <v>0</v>
      </c>
      <c r="N54" s="70">
        <f t="shared" si="19"/>
        <v>0</v>
      </c>
      <c r="O54" s="70">
        <f t="shared" si="20"/>
        <v>0</v>
      </c>
    </row>
    <row r="55" spans="1:15" ht="12.75">
      <c r="A55" s="133" t="s">
        <v>782</v>
      </c>
      <c r="B55" s="302" t="s">
        <v>783</v>
      </c>
      <c r="C55" s="301" t="s">
        <v>53</v>
      </c>
      <c r="D55" s="301" t="s">
        <v>729</v>
      </c>
      <c r="E55" s="69"/>
      <c r="F55" s="70"/>
      <c r="G55" s="71">
        <f t="shared" si="14"/>
        <v>0</v>
      </c>
      <c r="H55" s="70"/>
      <c r="I55" s="71"/>
      <c r="J55" s="70">
        <f t="shared" si="15"/>
        <v>0</v>
      </c>
      <c r="K55" s="71">
        <f t="shared" si="16"/>
        <v>0</v>
      </c>
      <c r="L55" s="70">
        <f t="shared" si="17"/>
        <v>0</v>
      </c>
      <c r="M55" s="71">
        <f t="shared" si="18"/>
        <v>0</v>
      </c>
      <c r="N55" s="70">
        <f t="shared" si="19"/>
        <v>0</v>
      </c>
      <c r="O55" s="70">
        <f t="shared" si="20"/>
        <v>0</v>
      </c>
    </row>
    <row r="56" spans="1:15" ht="12.75">
      <c r="A56" s="133" t="s">
        <v>784</v>
      </c>
      <c r="B56" s="302" t="s">
        <v>785</v>
      </c>
      <c r="C56" s="301" t="s">
        <v>53</v>
      </c>
      <c r="D56" s="301" t="s">
        <v>729</v>
      </c>
      <c r="E56" s="69"/>
      <c r="F56" s="70"/>
      <c r="G56" s="71">
        <f t="shared" si="14"/>
        <v>0</v>
      </c>
      <c r="H56" s="70"/>
      <c r="I56" s="71"/>
      <c r="J56" s="70">
        <f t="shared" si="15"/>
        <v>0</v>
      </c>
      <c r="K56" s="71">
        <f t="shared" si="16"/>
        <v>0</v>
      </c>
      <c r="L56" s="70">
        <f t="shared" si="17"/>
        <v>0</v>
      </c>
      <c r="M56" s="71">
        <f t="shared" si="18"/>
        <v>0</v>
      </c>
      <c r="N56" s="70">
        <f t="shared" si="19"/>
        <v>0</v>
      </c>
      <c r="O56" s="70">
        <f t="shared" si="20"/>
        <v>0</v>
      </c>
    </row>
    <row r="57" spans="1:15" ht="38.25">
      <c r="A57" s="133" t="s">
        <v>344</v>
      </c>
      <c r="B57" s="302" t="s">
        <v>786</v>
      </c>
      <c r="C57" s="301" t="s">
        <v>18</v>
      </c>
      <c r="D57" s="301" t="s">
        <v>496</v>
      </c>
      <c r="E57" s="69"/>
      <c r="F57" s="70"/>
      <c r="G57" s="71">
        <f t="shared" si="14"/>
        <v>0</v>
      </c>
      <c r="H57" s="70"/>
      <c r="I57" s="71"/>
      <c r="J57" s="70">
        <f t="shared" si="15"/>
        <v>0</v>
      </c>
      <c r="K57" s="71">
        <f t="shared" si="16"/>
        <v>0</v>
      </c>
      <c r="L57" s="70">
        <f t="shared" si="17"/>
        <v>0</v>
      </c>
      <c r="M57" s="71">
        <f t="shared" si="18"/>
        <v>0</v>
      </c>
      <c r="N57" s="70">
        <f t="shared" si="19"/>
        <v>0</v>
      </c>
      <c r="O57" s="70">
        <f t="shared" si="20"/>
        <v>0</v>
      </c>
    </row>
    <row r="58" spans="1:15" ht="38.25">
      <c r="A58" s="133" t="s">
        <v>345</v>
      </c>
      <c r="B58" s="302" t="s">
        <v>787</v>
      </c>
      <c r="C58" s="301" t="s">
        <v>18</v>
      </c>
      <c r="D58" s="301" t="s">
        <v>496</v>
      </c>
      <c r="E58" s="69"/>
      <c r="F58" s="70"/>
      <c r="G58" s="71">
        <f t="shared" si="14"/>
        <v>0</v>
      </c>
      <c r="H58" s="70"/>
      <c r="I58" s="71"/>
      <c r="J58" s="70">
        <f t="shared" si="15"/>
        <v>0</v>
      </c>
      <c r="K58" s="71">
        <f t="shared" si="16"/>
        <v>0</v>
      </c>
      <c r="L58" s="70">
        <f t="shared" si="17"/>
        <v>0</v>
      </c>
      <c r="M58" s="71">
        <f t="shared" si="18"/>
        <v>0</v>
      </c>
      <c r="N58" s="70">
        <f t="shared" si="19"/>
        <v>0</v>
      </c>
      <c r="O58" s="70">
        <f t="shared" si="20"/>
        <v>0</v>
      </c>
    </row>
    <row r="59" spans="1:15" ht="12.75">
      <c r="A59" s="133" t="s">
        <v>346</v>
      </c>
      <c r="B59" s="302" t="s">
        <v>788</v>
      </c>
      <c r="C59" s="301" t="s">
        <v>18</v>
      </c>
      <c r="D59" s="301" t="s">
        <v>498</v>
      </c>
      <c r="E59" s="69"/>
      <c r="F59" s="70"/>
      <c r="G59" s="71">
        <f t="shared" si="14"/>
        <v>0</v>
      </c>
      <c r="H59" s="70"/>
      <c r="I59" s="71"/>
      <c r="J59" s="70">
        <f t="shared" si="15"/>
        <v>0</v>
      </c>
      <c r="K59" s="71">
        <f t="shared" si="16"/>
        <v>0</v>
      </c>
      <c r="L59" s="70">
        <f t="shared" si="17"/>
        <v>0</v>
      </c>
      <c r="M59" s="71">
        <f t="shared" si="18"/>
        <v>0</v>
      </c>
      <c r="N59" s="70">
        <f t="shared" si="19"/>
        <v>0</v>
      </c>
      <c r="O59" s="70">
        <f t="shared" si="20"/>
        <v>0</v>
      </c>
    </row>
    <row r="60" spans="1:15" ht="12.75">
      <c r="A60" s="133" t="s">
        <v>347</v>
      </c>
      <c r="B60" s="302" t="s">
        <v>875</v>
      </c>
      <c r="C60" s="301" t="s">
        <v>170</v>
      </c>
      <c r="D60" s="301" t="s">
        <v>532</v>
      </c>
      <c r="E60" s="69"/>
      <c r="F60" s="70"/>
      <c r="G60" s="71">
        <f t="shared" si="14"/>
        <v>0</v>
      </c>
      <c r="H60" s="70"/>
      <c r="I60" s="71"/>
      <c r="J60" s="70">
        <f t="shared" si="15"/>
        <v>0</v>
      </c>
      <c r="K60" s="71">
        <f t="shared" si="16"/>
        <v>0</v>
      </c>
      <c r="L60" s="70">
        <f t="shared" si="17"/>
        <v>0</v>
      </c>
      <c r="M60" s="71">
        <f t="shared" si="18"/>
        <v>0</v>
      </c>
      <c r="N60" s="70">
        <f t="shared" si="19"/>
        <v>0</v>
      </c>
      <c r="O60" s="70">
        <f t="shared" si="20"/>
        <v>0</v>
      </c>
    </row>
    <row r="61" spans="1:15" ht="38.25">
      <c r="A61" s="133" t="s">
        <v>361</v>
      </c>
      <c r="B61" s="302" t="s">
        <v>789</v>
      </c>
      <c r="C61" s="301" t="s">
        <v>18</v>
      </c>
      <c r="D61" s="301" t="s">
        <v>790</v>
      </c>
      <c r="E61" s="69"/>
      <c r="F61" s="70"/>
      <c r="G61" s="71">
        <f t="shared" si="14"/>
        <v>0</v>
      </c>
      <c r="H61" s="70"/>
      <c r="I61" s="71"/>
      <c r="J61" s="70">
        <f t="shared" si="15"/>
        <v>0</v>
      </c>
      <c r="K61" s="71">
        <f t="shared" si="16"/>
        <v>0</v>
      </c>
      <c r="L61" s="70">
        <f t="shared" si="17"/>
        <v>0</v>
      </c>
      <c r="M61" s="71">
        <f t="shared" si="18"/>
        <v>0</v>
      </c>
      <c r="N61" s="70">
        <f t="shared" si="19"/>
        <v>0</v>
      </c>
      <c r="O61" s="70">
        <f t="shared" si="20"/>
        <v>0</v>
      </c>
    </row>
    <row r="62" spans="1:15" ht="51">
      <c r="A62" s="133" t="s">
        <v>362</v>
      </c>
      <c r="B62" s="302" t="s">
        <v>791</v>
      </c>
      <c r="C62" s="301" t="s">
        <v>18</v>
      </c>
      <c r="D62" s="301" t="s">
        <v>504</v>
      </c>
      <c r="E62" s="69"/>
      <c r="F62" s="70"/>
      <c r="G62" s="71">
        <f t="shared" si="14"/>
        <v>0</v>
      </c>
      <c r="H62" s="70"/>
      <c r="I62" s="71"/>
      <c r="J62" s="70">
        <f t="shared" si="15"/>
        <v>0</v>
      </c>
      <c r="K62" s="71">
        <f t="shared" si="16"/>
        <v>0</v>
      </c>
      <c r="L62" s="70">
        <f t="shared" si="17"/>
        <v>0</v>
      </c>
      <c r="M62" s="71">
        <f t="shared" si="18"/>
        <v>0</v>
      </c>
      <c r="N62" s="70">
        <f t="shared" si="19"/>
        <v>0</v>
      </c>
      <c r="O62" s="70">
        <f t="shared" si="20"/>
        <v>0</v>
      </c>
    </row>
    <row r="63" spans="1:15" ht="38.25">
      <c r="A63" s="133" t="s">
        <v>363</v>
      </c>
      <c r="B63" s="302" t="s">
        <v>792</v>
      </c>
      <c r="C63" s="301" t="s">
        <v>18</v>
      </c>
      <c r="D63" s="301" t="s">
        <v>491</v>
      </c>
      <c r="E63" s="69"/>
      <c r="F63" s="70"/>
      <c r="G63" s="71">
        <f t="shared" si="14"/>
        <v>0</v>
      </c>
      <c r="H63" s="70"/>
      <c r="I63" s="71"/>
      <c r="J63" s="70">
        <f t="shared" si="15"/>
        <v>0</v>
      </c>
      <c r="K63" s="71">
        <f t="shared" si="16"/>
        <v>0</v>
      </c>
      <c r="L63" s="70">
        <f t="shared" si="17"/>
        <v>0</v>
      </c>
      <c r="M63" s="71">
        <f t="shared" si="18"/>
        <v>0</v>
      </c>
      <c r="N63" s="70">
        <f t="shared" si="19"/>
        <v>0</v>
      </c>
      <c r="O63" s="70">
        <f t="shared" si="20"/>
        <v>0</v>
      </c>
    </row>
    <row r="64" spans="1:15" ht="51">
      <c r="A64" s="133" t="s">
        <v>364</v>
      </c>
      <c r="B64" s="302" t="s">
        <v>793</v>
      </c>
      <c r="C64" s="301" t="s">
        <v>18</v>
      </c>
      <c r="D64" s="301" t="s">
        <v>491</v>
      </c>
      <c r="E64" s="69"/>
      <c r="F64" s="70"/>
      <c r="G64" s="71">
        <f t="shared" si="14"/>
        <v>0</v>
      </c>
      <c r="H64" s="70"/>
      <c r="I64" s="71"/>
      <c r="J64" s="70">
        <f t="shared" si="15"/>
        <v>0</v>
      </c>
      <c r="K64" s="71">
        <f t="shared" si="16"/>
        <v>0</v>
      </c>
      <c r="L64" s="70">
        <f t="shared" si="17"/>
        <v>0</v>
      </c>
      <c r="M64" s="71">
        <f t="shared" si="18"/>
        <v>0</v>
      </c>
      <c r="N64" s="70">
        <f t="shared" si="19"/>
        <v>0</v>
      </c>
      <c r="O64" s="70">
        <f t="shared" si="20"/>
        <v>0</v>
      </c>
    </row>
    <row r="65" spans="1:15" ht="12.75">
      <c r="A65" s="133" t="s">
        <v>365</v>
      </c>
      <c r="B65" s="302" t="s">
        <v>794</v>
      </c>
      <c r="C65" s="301" t="s">
        <v>18</v>
      </c>
      <c r="D65" s="301" t="s">
        <v>489</v>
      </c>
      <c r="E65" s="69"/>
      <c r="F65" s="70"/>
      <c r="G65" s="71">
        <f t="shared" si="14"/>
        <v>0</v>
      </c>
      <c r="H65" s="70"/>
      <c r="I65" s="71"/>
      <c r="J65" s="70">
        <f t="shared" si="15"/>
        <v>0</v>
      </c>
      <c r="K65" s="71">
        <f t="shared" si="16"/>
        <v>0</v>
      </c>
      <c r="L65" s="70">
        <f t="shared" si="17"/>
        <v>0</v>
      </c>
      <c r="M65" s="71">
        <f t="shared" si="18"/>
        <v>0</v>
      </c>
      <c r="N65" s="70">
        <f t="shared" si="19"/>
        <v>0</v>
      </c>
      <c r="O65" s="70">
        <f t="shared" si="20"/>
        <v>0</v>
      </c>
    </row>
    <row r="66" spans="1:15" ht="12.75">
      <c r="A66" s="133" t="s">
        <v>366</v>
      </c>
      <c r="B66" s="302" t="s">
        <v>795</v>
      </c>
      <c r="C66" s="301" t="s">
        <v>18</v>
      </c>
      <c r="D66" s="301" t="s">
        <v>489</v>
      </c>
      <c r="E66" s="69"/>
      <c r="F66" s="70"/>
      <c r="G66" s="71">
        <f t="shared" si="14"/>
        <v>0</v>
      </c>
      <c r="H66" s="70"/>
      <c r="I66" s="71"/>
      <c r="J66" s="70">
        <f t="shared" si="15"/>
        <v>0</v>
      </c>
      <c r="K66" s="71">
        <f t="shared" si="16"/>
        <v>0</v>
      </c>
      <c r="L66" s="70">
        <f t="shared" si="17"/>
        <v>0</v>
      </c>
      <c r="M66" s="71">
        <f t="shared" si="18"/>
        <v>0</v>
      </c>
      <c r="N66" s="70">
        <f t="shared" si="19"/>
        <v>0</v>
      </c>
      <c r="O66" s="70">
        <f t="shared" si="20"/>
        <v>0</v>
      </c>
    </row>
    <row r="67" spans="1:15" ht="12.75">
      <c r="A67" s="133" t="s">
        <v>367</v>
      </c>
      <c r="B67" s="302" t="s">
        <v>796</v>
      </c>
      <c r="C67" s="301" t="s">
        <v>18</v>
      </c>
      <c r="D67" s="301" t="s">
        <v>489</v>
      </c>
      <c r="E67" s="69"/>
      <c r="F67" s="70"/>
      <c r="G67" s="71">
        <f t="shared" si="14"/>
        <v>0</v>
      </c>
      <c r="H67" s="70"/>
      <c r="I67" s="71"/>
      <c r="J67" s="70">
        <f t="shared" si="15"/>
        <v>0</v>
      </c>
      <c r="K67" s="71">
        <f t="shared" si="16"/>
        <v>0</v>
      </c>
      <c r="L67" s="70">
        <f t="shared" si="17"/>
        <v>0</v>
      </c>
      <c r="M67" s="71">
        <f t="shared" si="18"/>
        <v>0</v>
      </c>
      <c r="N67" s="70">
        <f t="shared" si="19"/>
        <v>0</v>
      </c>
      <c r="O67" s="70">
        <f t="shared" si="20"/>
        <v>0</v>
      </c>
    </row>
    <row r="68" spans="1:15" s="62" customFormat="1" ht="12.75">
      <c r="A68" s="55"/>
      <c r="B68" s="56"/>
      <c r="C68" s="57"/>
      <c r="D68" s="58"/>
      <c r="E68" s="59"/>
      <c r="F68" s="60"/>
      <c r="G68" s="61"/>
      <c r="H68" s="60"/>
      <c r="I68" s="61"/>
      <c r="J68" s="60"/>
      <c r="K68" s="61"/>
      <c r="L68" s="60"/>
      <c r="M68" s="61"/>
      <c r="N68" s="60"/>
      <c r="O68" s="60"/>
    </row>
    <row r="69" spans="1:15" s="42" customFormat="1" ht="12.75">
      <c r="A69" s="43"/>
      <c r="B69" s="23" t="s">
        <v>0</v>
      </c>
      <c r="C69" s="44"/>
      <c r="D69" s="43"/>
      <c r="E69" s="45"/>
      <c r="F69" s="46"/>
      <c r="G69" s="48"/>
      <c r="H69" s="47"/>
      <c r="I69" s="48"/>
      <c r="J69" s="47"/>
      <c r="K69" s="48">
        <f>SUM(K13:K68)</f>
        <v>0</v>
      </c>
      <c r="L69" s="47">
        <f>SUM(L13:L68)</f>
        <v>0</v>
      </c>
      <c r="M69" s="48">
        <f>SUM(M13:M68)</f>
        <v>0</v>
      </c>
      <c r="N69" s="47">
        <f>SUM(N13:N68)</f>
        <v>0</v>
      </c>
      <c r="O69" s="63">
        <f>SUM(O13:O68)</f>
        <v>0</v>
      </c>
    </row>
    <row r="70" spans="10:15" ht="12.75">
      <c r="J70" s="15" t="s">
        <v>850</v>
      </c>
      <c r="K70" s="14"/>
      <c r="L70" s="14"/>
      <c r="M70" s="14">
        <f>M69*0%</f>
        <v>0</v>
      </c>
      <c r="N70" s="14"/>
      <c r="O70" s="49">
        <f>M70</f>
        <v>0</v>
      </c>
    </row>
    <row r="71" spans="10:15" ht="12.75">
      <c r="J71" s="15" t="s">
        <v>14</v>
      </c>
      <c r="K71" s="50">
        <f>SUM(K69:K70)</f>
        <v>0</v>
      </c>
      <c r="L71" s="50">
        <f>SUM(L69:L70)</f>
        <v>0</v>
      </c>
      <c r="M71" s="50">
        <f>SUM(M69:M70)</f>
        <v>0</v>
      </c>
      <c r="N71" s="50">
        <f>SUM(N69:N70)</f>
        <v>0</v>
      </c>
      <c r="O71" s="51">
        <f>SUM(O69:O70)</f>
        <v>0</v>
      </c>
    </row>
    <row r="72" spans="10:15" ht="12.75">
      <c r="J72" s="15"/>
      <c r="K72" s="64"/>
      <c r="L72" s="64"/>
      <c r="M72" s="64"/>
      <c r="N72" s="64"/>
      <c r="O72" s="65"/>
    </row>
    <row r="73" spans="2:5" ht="12.75">
      <c r="B73" s="52" t="s">
        <v>16</v>
      </c>
      <c r="E73" s="53"/>
    </row>
    <row r="74" ht="12.75">
      <c r="E74" s="53"/>
    </row>
    <row r="75" spans="2:5" ht="12.75">
      <c r="B75" s="52" t="s">
        <v>17</v>
      </c>
      <c r="E75" s="53"/>
    </row>
    <row r="76" ht="12.75">
      <c r="E76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1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ht="12.75">
      <c r="M1" s="349" t="s">
        <v>880</v>
      </c>
    </row>
    <row r="2" spans="1:15" ht="33" customHeight="1">
      <c r="A2" s="350" t="s">
        <v>817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ht="43.5" customHeight="1">
      <c r="A3" s="367" t="s">
        <v>818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4" ht="14.25">
      <c r="A4" s="339"/>
      <c r="B4" s="339"/>
      <c r="C4" s="340"/>
      <c r="D4" s="34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5">
      <c r="A5" s="352" t="s">
        <v>819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</row>
    <row r="6" spans="1:14" ht="14.25">
      <c r="A6" s="339"/>
      <c r="B6" s="339"/>
      <c r="C6" s="342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813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862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338" t="s">
        <v>815</v>
      </c>
      <c r="B9" s="10"/>
      <c r="C9" s="66"/>
      <c r="D9" s="341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353" t="s">
        <v>1</v>
      </c>
      <c r="B10" s="370" t="s">
        <v>2</v>
      </c>
      <c r="C10" s="368" t="s">
        <v>3</v>
      </c>
      <c r="D10" s="353" t="s">
        <v>4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176</v>
      </c>
      <c r="B14" s="111" t="s">
        <v>52</v>
      </c>
      <c r="C14" s="112" t="s">
        <v>53</v>
      </c>
      <c r="D14" s="113">
        <v>398.2</v>
      </c>
      <c r="E14" s="69"/>
      <c r="F14" s="70"/>
      <c r="G14" s="71">
        <f aca="true" t="shared" si="0" ref="G14:G19">E14*F14</f>
        <v>0</v>
      </c>
      <c r="H14" s="70"/>
      <c r="I14" s="71"/>
      <c r="J14" s="70">
        <f aca="true" t="shared" si="1" ref="J14:J19">SUM(G14:I14)</f>
        <v>0</v>
      </c>
      <c r="K14" s="71">
        <f aca="true" t="shared" si="2" ref="K14:K19">D14*E14</f>
        <v>0</v>
      </c>
      <c r="L14" s="70">
        <f aca="true" t="shared" si="3" ref="L14:L19">D14*G14</f>
        <v>0</v>
      </c>
      <c r="M14" s="71"/>
      <c r="N14" s="70">
        <f aca="true" t="shared" si="4" ref="N14:N19">I14*D14</f>
        <v>0</v>
      </c>
      <c r="O14" s="70">
        <f aca="true" t="shared" si="5" ref="O14:O19">SUM(L14:N14)</f>
        <v>0</v>
      </c>
    </row>
    <row r="15" spans="1:15" s="72" customFormat="1" ht="63.75">
      <c r="A15" s="110" t="s">
        <v>177</v>
      </c>
      <c r="B15" s="111" t="s">
        <v>54</v>
      </c>
      <c r="C15" s="112" t="s">
        <v>53</v>
      </c>
      <c r="D15" s="113">
        <v>14.4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/>
      <c r="N15" s="70">
        <f t="shared" si="4"/>
        <v>0</v>
      </c>
      <c r="O15" s="70">
        <f t="shared" si="5"/>
        <v>0</v>
      </c>
    </row>
    <row r="16" spans="1:15" ht="63.75">
      <c r="A16" s="110" t="s">
        <v>178</v>
      </c>
      <c r="B16" s="111" t="s">
        <v>55</v>
      </c>
      <c r="C16" s="112" t="s">
        <v>53</v>
      </c>
      <c r="D16" s="113">
        <v>532.2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ht="63.75">
      <c r="A17" s="110" t="s">
        <v>179</v>
      </c>
      <c r="B17" s="111" t="s">
        <v>56</v>
      </c>
      <c r="C17" s="112" t="s">
        <v>53</v>
      </c>
      <c r="D17" s="113">
        <v>132.3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/>
      <c r="N17" s="70">
        <f t="shared" si="4"/>
        <v>0</v>
      </c>
      <c r="O17" s="70">
        <f t="shared" si="5"/>
        <v>0</v>
      </c>
    </row>
    <row r="18" spans="1:15" ht="76.5">
      <c r="A18" s="110" t="s">
        <v>180</v>
      </c>
      <c r="B18" s="111" t="s">
        <v>57</v>
      </c>
      <c r="C18" s="112" t="s">
        <v>53</v>
      </c>
      <c r="D18" s="114">
        <v>294.3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/>
      <c r="N18" s="70">
        <f t="shared" si="4"/>
        <v>0</v>
      </c>
      <c r="O18" s="70">
        <f t="shared" si="5"/>
        <v>0</v>
      </c>
    </row>
    <row r="19" spans="1:15" ht="76.5">
      <c r="A19" s="110" t="s">
        <v>181</v>
      </c>
      <c r="B19" s="111" t="s">
        <v>58</v>
      </c>
      <c r="C19" s="112" t="s">
        <v>53</v>
      </c>
      <c r="D19" s="114">
        <v>753.4</v>
      </c>
      <c r="E19" s="164"/>
      <c r="F19" s="70"/>
      <c r="G19" s="165">
        <f t="shared" si="0"/>
        <v>0</v>
      </c>
      <c r="H19" s="166"/>
      <c r="I19" s="165"/>
      <c r="J19" s="166">
        <f t="shared" si="1"/>
        <v>0</v>
      </c>
      <c r="K19" s="165">
        <f t="shared" si="2"/>
        <v>0</v>
      </c>
      <c r="L19" s="166">
        <f t="shared" si="3"/>
        <v>0</v>
      </c>
      <c r="M19" s="165">
        <f>D19*H19</f>
        <v>0</v>
      </c>
      <c r="N19" s="166">
        <f t="shared" si="4"/>
        <v>0</v>
      </c>
      <c r="O19" s="166">
        <f t="shared" si="5"/>
        <v>0</v>
      </c>
    </row>
    <row r="20" spans="1:15" ht="25.5">
      <c r="A20" s="110" t="s">
        <v>182</v>
      </c>
      <c r="B20" s="111" t="s">
        <v>59</v>
      </c>
      <c r="C20" s="112" t="s">
        <v>60</v>
      </c>
      <c r="D20" s="115">
        <v>4</v>
      </c>
      <c r="E20" s="69"/>
      <c r="F20" s="70"/>
      <c r="G20" s="71">
        <f aca="true" t="shared" si="6" ref="G20:G26">E20*F20</f>
        <v>0</v>
      </c>
      <c r="H20" s="70"/>
      <c r="I20" s="71"/>
      <c r="J20" s="70">
        <f aca="true" t="shared" si="7" ref="J20:J26">SUM(G20:I20)</f>
        <v>0</v>
      </c>
      <c r="K20" s="71">
        <f aca="true" t="shared" si="8" ref="K20:K26">D20*E20</f>
        <v>0</v>
      </c>
      <c r="L20" s="70">
        <f aca="true" t="shared" si="9" ref="L20:L26">D20*G20</f>
        <v>0</v>
      </c>
      <c r="M20" s="71"/>
      <c r="N20" s="70">
        <f aca="true" t="shared" si="10" ref="N20:N26">I20*D20</f>
        <v>0</v>
      </c>
      <c r="O20" s="70">
        <f aca="true" t="shared" si="11" ref="O20:O26">SUM(L20:N20)</f>
        <v>0</v>
      </c>
    </row>
    <row r="21" spans="1:15" ht="25.5">
      <c r="A21" s="110" t="s">
        <v>183</v>
      </c>
      <c r="B21" s="111" t="s">
        <v>61</v>
      </c>
      <c r="C21" s="112" t="s">
        <v>53</v>
      </c>
      <c r="D21" s="114">
        <v>180.4</v>
      </c>
      <c r="E21" s="69"/>
      <c r="F21" s="70"/>
      <c r="G21" s="71">
        <f t="shared" si="6"/>
        <v>0</v>
      </c>
      <c r="H21" s="70"/>
      <c r="I21" s="71"/>
      <c r="J21" s="70">
        <f t="shared" si="7"/>
        <v>0</v>
      </c>
      <c r="K21" s="71">
        <f t="shared" si="8"/>
        <v>0</v>
      </c>
      <c r="L21" s="70">
        <f t="shared" si="9"/>
        <v>0</v>
      </c>
      <c r="M21" s="71"/>
      <c r="N21" s="70">
        <f t="shared" si="10"/>
        <v>0</v>
      </c>
      <c r="O21" s="70">
        <f t="shared" si="11"/>
        <v>0</v>
      </c>
    </row>
    <row r="22" spans="1:15" ht="25.5">
      <c r="A22" s="110" t="s">
        <v>184</v>
      </c>
      <c r="B22" s="111" t="s">
        <v>62</v>
      </c>
      <c r="C22" s="112" t="s">
        <v>53</v>
      </c>
      <c r="D22" s="114">
        <v>34.2</v>
      </c>
      <c r="E22" s="69"/>
      <c r="F22" s="70"/>
      <c r="G22" s="71">
        <f t="shared" si="6"/>
        <v>0</v>
      </c>
      <c r="H22" s="70"/>
      <c r="I22" s="71"/>
      <c r="J22" s="70">
        <f t="shared" si="7"/>
        <v>0</v>
      </c>
      <c r="K22" s="71">
        <f t="shared" si="8"/>
        <v>0</v>
      </c>
      <c r="L22" s="70">
        <f t="shared" si="9"/>
        <v>0</v>
      </c>
      <c r="M22" s="71"/>
      <c r="N22" s="70">
        <f t="shared" si="10"/>
        <v>0</v>
      </c>
      <c r="O22" s="70">
        <f t="shared" si="11"/>
        <v>0</v>
      </c>
    </row>
    <row r="23" spans="1:15" ht="25.5">
      <c r="A23" s="110" t="s">
        <v>185</v>
      </c>
      <c r="B23" s="111" t="s">
        <v>63</v>
      </c>
      <c r="C23" s="112" t="s">
        <v>53</v>
      </c>
      <c r="D23" s="114">
        <v>34.2</v>
      </c>
      <c r="E23" s="69"/>
      <c r="F23" s="70"/>
      <c r="G23" s="71">
        <f t="shared" si="6"/>
        <v>0</v>
      </c>
      <c r="H23" s="70"/>
      <c r="I23" s="71"/>
      <c r="J23" s="70">
        <f t="shared" si="7"/>
        <v>0</v>
      </c>
      <c r="K23" s="71">
        <f t="shared" si="8"/>
        <v>0</v>
      </c>
      <c r="L23" s="70">
        <f t="shared" si="9"/>
        <v>0</v>
      </c>
      <c r="M23" s="71"/>
      <c r="N23" s="70">
        <f t="shared" si="10"/>
        <v>0</v>
      </c>
      <c r="O23" s="70">
        <f t="shared" si="11"/>
        <v>0</v>
      </c>
    </row>
    <row r="24" spans="1:15" ht="25.5">
      <c r="A24" s="110" t="s">
        <v>186</v>
      </c>
      <c r="B24" s="111" t="s">
        <v>64</v>
      </c>
      <c r="C24" s="112" t="s">
        <v>53</v>
      </c>
      <c r="D24" s="114">
        <v>31.8</v>
      </c>
      <c r="E24" s="69"/>
      <c r="F24" s="70"/>
      <c r="G24" s="71">
        <f t="shared" si="6"/>
        <v>0</v>
      </c>
      <c r="H24" s="70"/>
      <c r="I24" s="71"/>
      <c r="J24" s="70">
        <f t="shared" si="7"/>
        <v>0</v>
      </c>
      <c r="K24" s="71">
        <f t="shared" si="8"/>
        <v>0</v>
      </c>
      <c r="L24" s="70">
        <f t="shared" si="9"/>
        <v>0</v>
      </c>
      <c r="M24" s="71"/>
      <c r="N24" s="70">
        <f t="shared" si="10"/>
        <v>0</v>
      </c>
      <c r="O24" s="70">
        <f t="shared" si="11"/>
        <v>0</v>
      </c>
    </row>
    <row r="25" spans="1:15" ht="38.25">
      <c r="A25" s="110" t="s">
        <v>187</v>
      </c>
      <c r="B25" s="111" t="s">
        <v>65</v>
      </c>
      <c r="C25" s="112" t="s">
        <v>53</v>
      </c>
      <c r="D25" s="114">
        <v>31.8</v>
      </c>
      <c r="E25" s="69"/>
      <c r="F25" s="70"/>
      <c r="G25" s="71">
        <f t="shared" si="6"/>
        <v>0</v>
      </c>
      <c r="H25" s="70"/>
      <c r="I25" s="71"/>
      <c r="J25" s="70">
        <f t="shared" si="7"/>
        <v>0</v>
      </c>
      <c r="K25" s="71">
        <f t="shared" si="8"/>
        <v>0</v>
      </c>
      <c r="L25" s="70">
        <f t="shared" si="9"/>
        <v>0</v>
      </c>
      <c r="M25" s="71"/>
      <c r="N25" s="70">
        <f t="shared" si="10"/>
        <v>0</v>
      </c>
      <c r="O25" s="70">
        <f t="shared" si="11"/>
        <v>0</v>
      </c>
    </row>
    <row r="26" spans="1:15" ht="25.5">
      <c r="A26" s="110" t="s">
        <v>188</v>
      </c>
      <c r="B26" s="111" t="s">
        <v>66</v>
      </c>
      <c r="C26" s="112" t="s">
        <v>53</v>
      </c>
      <c r="D26" s="114">
        <v>179</v>
      </c>
      <c r="E26" s="69"/>
      <c r="F26" s="70"/>
      <c r="G26" s="71">
        <f t="shared" si="6"/>
        <v>0</v>
      </c>
      <c r="H26" s="70"/>
      <c r="I26" s="71"/>
      <c r="J26" s="70">
        <f t="shared" si="7"/>
        <v>0</v>
      </c>
      <c r="K26" s="71">
        <f t="shared" si="8"/>
        <v>0</v>
      </c>
      <c r="L26" s="70">
        <f t="shared" si="9"/>
        <v>0</v>
      </c>
      <c r="M26" s="71"/>
      <c r="N26" s="70">
        <f t="shared" si="10"/>
        <v>0</v>
      </c>
      <c r="O26" s="70">
        <f t="shared" si="11"/>
        <v>0</v>
      </c>
    </row>
    <row r="27" spans="1:15" ht="51">
      <c r="A27" s="110" t="s">
        <v>189</v>
      </c>
      <c r="B27" s="111" t="s">
        <v>67</v>
      </c>
      <c r="C27" s="112" t="s">
        <v>68</v>
      </c>
      <c r="D27" s="114">
        <v>466.5</v>
      </c>
      <c r="E27" s="69"/>
      <c r="F27" s="70"/>
      <c r="G27" s="165">
        <f aca="true" t="shared" si="12" ref="G27:G35">E27*F27</f>
        <v>0</v>
      </c>
      <c r="H27" s="70"/>
      <c r="I27" s="71"/>
      <c r="J27" s="166">
        <f>SUM(G27:I27)</f>
        <v>0</v>
      </c>
      <c r="K27" s="165">
        <f aca="true" t="shared" si="13" ref="K27:K35">D27*E27</f>
        <v>0</v>
      </c>
      <c r="L27" s="166">
        <f aca="true" t="shared" si="14" ref="L27:L35">D27*G27</f>
        <v>0</v>
      </c>
      <c r="M27" s="165"/>
      <c r="N27" s="166">
        <f aca="true" t="shared" si="15" ref="N27:N35">I27*D27</f>
        <v>0</v>
      </c>
      <c r="O27" s="166">
        <f>SUM(L27:N27)</f>
        <v>0</v>
      </c>
    </row>
    <row r="28" spans="1:15" ht="51">
      <c r="A28" s="110" t="s">
        <v>190</v>
      </c>
      <c r="B28" s="111" t="s">
        <v>69</v>
      </c>
      <c r="C28" s="112" t="s">
        <v>68</v>
      </c>
      <c r="D28" s="114">
        <f>D27</f>
        <v>466.5</v>
      </c>
      <c r="E28" s="69"/>
      <c r="F28" s="70"/>
      <c r="G28" s="71">
        <f t="shared" si="12"/>
        <v>0</v>
      </c>
      <c r="H28" s="70"/>
      <c r="I28" s="71"/>
      <c r="J28" s="70">
        <f>SUM(G28:I28)</f>
        <v>0</v>
      </c>
      <c r="K28" s="71">
        <f t="shared" si="13"/>
        <v>0</v>
      </c>
      <c r="L28" s="70">
        <f t="shared" si="14"/>
        <v>0</v>
      </c>
      <c r="M28" s="71">
        <f>D28*H28</f>
        <v>0</v>
      </c>
      <c r="N28" s="70">
        <f t="shared" si="15"/>
        <v>0</v>
      </c>
      <c r="O28" s="70">
        <f>SUM(L28:N28)</f>
        <v>0</v>
      </c>
    </row>
    <row r="29" spans="1:15" ht="63.75">
      <c r="A29" s="110" t="s">
        <v>191</v>
      </c>
      <c r="B29" s="111" t="s">
        <v>70</v>
      </c>
      <c r="C29" s="112" t="s">
        <v>68</v>
      </c>
      <c r="D29" s="114">
        <v>931</v>
      </c>
      <c r="E29" s="69"/>
      <c r="F29" s="70"/>
      <c r="G29" s="71">
        <f t="shared" si="12"/>
        <v>0</v>
      </c>
      <c r="H29" s="70"/>
      <c r="I29" s="71"/>
      <c r="J29" s="70">
        <f aca="true" t="shared" si="16" ref="J29:J34">SUM(G29:I29)</f>
        <v>0</v>
      </c>
      <c r="K29" s="71">
        <f t="shared" si="13"/>
        <v>0</v>
      </c>
      <c r="L29" s="70">
        <f t="shared" si="14"/>
        <v>0</v>
      </c>
      <c r="M29" s="165"/>
      <c r="N29" s="70">
        <f t="shared" si="15"/>
        <v>0</v>
      </c>
      <c r="O29" s="70">
        <f aca="true" t="shared" si="17" ref="O29:O34">SUM(L29:N29)</f>
        <v>0</v>
      </c>
    </row>
    <row r="30" spans="1:15" ht="63.75">
      <c r="A30" s="110" t="s">
        <v>192</v>
      </c>
      <c r="B30" s="111" t="s">
        <v>71</v>
      </c>
      <c r="C30" s="112" t="s">
        <v>68</v>
      </c>
      <c r="D30" s="114">
        <f>D29</f>
        <v>931</v>
      </c>
      <c r="E30" s="164"/>
      <c r="F30" s="70"/>
      <c r="G30" s="165">
        <f t="shared" si="12"/>
        <v>0</v>
      </c>
      <c r="H30" s="70"/>
      <c r="I30" s="165"/>
      <c r="J30" s="166">
        <f t="shared" si="16"/>
        <v>0</v>
      </c>
      <c r="K30" s="165">
        <f t="shared" si="13"/>
        <v>0</v>
      </c>
      <c r="L30" s="166">
        <f t="shared" si="14"/>
        <v>0</v>
      </c>
      <c r="M30" s="165">
        <f>D30*H30</f>
        <v>0</v>
      </c>
      <c r="N30" s="166">
        <f t="shared" si="15"/>
        <v>0</v>
      </c>
      <c r="O30" s="166">
        <f t="shared" si="17"/>
        <v>0</v>
      </c>
    </row>
    <row r="31" spans="1:15" ht="63.75">
      <c r="A31" s="110" t="s">
        <v>193</v>
      </c>
      <c r="B31" s="111" t="s">
        <v>72</v>
      </c>
      <c r="C31" s="112" t="s">
        <v>68</v>
      </c>
      <c r="D31" s="114">
        <v>2652</v>
      </c>
      <c r="E31" s="164"/>
      <c r="F31" s="70"/>
      <c r="G31" s="165">
        <f t="shared" si="12"/>
        <v>0</v>
      </c>
      <c r="H31" s="166"/>
      <c r="I31" s="165"/>
      <c r="J31" s="166">
        <f t="shared" si="16"/>
        <v>0</v>
      </c>
      <c r="K31" s="165">
        <f t="shared" si="13"/>
        <v>0</v>
      </c>
      <c r="L31" s="166">
        <f t="shared" si="14"/>
        <v>0</v>
      </c>
      <c r="M31" s="165"/>
      <c r="N31" s="166">
        <f t="shared" si="15"/>
        <v>0</v>
      </c>
      <c r="O31" s="166">
        <f t="shared" si="17"/>
        <v>0</v>
      </c>
    </row>
    <row r="32" spans="1:15" ht="89.25">
      <c r="A32" s="110" t="s">
        <v>194</v>
      </c>
      <c r="B32" s="111" t="s">
        <v>73</v>
      </c>
      <c r="C32" s="112" t="s">
        <v>68</v>
      </c>
      <c r="D32" s="114">
        <f>D31</f>
        <v>2652</v>
      </c>
      <c r="E32" s="69"/>
      <c r="F32" s="70"/>
      <c r="G32" s="71">
        <f t="shared" si="12"/>
        <v>0</v>
      </c>
      <c r="H32" s="70"/>
      <c r="I32" s="71"/>
      <c r="J32" s="70">
        <f t="shared" si="16"/>
        <v>0</v>
      </c>
      <c r="K32" s="71">
        <f t="shared" si="13"/>
        <v>0</v>
      </c>
      <c r="L32" s="70">
        <f t="shared" si="14"/>
        <v>0</v>
      </c>
      <c r="M32" s="71">
        <f>D32*H32</f>
        <v>0</v>
      </c>
      <c r="N32" s="70">
        <f t="shared" si="15"/>
        <v>0</v>
      </c>
      <c r="O32" s="70">
        <f t="shared" si="17"/>
        <v>0</v>
      </c>
    </row>
    <row r="33" spans="1:15" ht="25.5">
      <c r="A33" s="110" t="s">
        <v>195</v>
      </c>
      <c r="B33" s="111" t="s">
        <v>74</v>
      </c>
      <c r="C33" s="112" t="s">
        <v>75</v>
      </c>
      <c r="D33" s="114">
        <v>370.97</v>
      </c>
      <c r="E33" s="167"/>
      <c r="F33" s="70"/>
      <c r="G33" s="148">
        <f t="shared" si="12"/>
        <v>0</v>
      </c>
      <c r="H33" s="166"/>
      <c r="I33" s="165"/>
      <c r="J33" s="166">
        <f t="shared" si="16"/>
        <v>0</v>
      </c>
      <c r="K33" s="165">
        <f t="shared" si="13"/>
        <v>0</v>
      </c>
      <c r="L33" s="166">
        <f t="shared" si="14"/>
        <v>0</v>
      </c>
      <c r="M33" s="71">
        <f>D33*H33</f>
        <v>0</v>
      </c>
      <c r="N33" s="166">
        <f t="shared" si="15"/>
        <v>0</v>
      </c>
      <c r="O33" s="166">
        <f t="shared" si="17"/>
        <v>0</v>
      </c>
    </row>
    <row r="34" spans="1:15" ht="25.5">
      <c r="A34" s="110" t="s">
        <v>196</v>
      </c>
      <c r="B34" s="111" t="s">
        <v>76</v>
      </c>
      <c r="C34" s="112" t="s">
        <v>75</v>
      </c>
      <c r="D34" s="114">
        <v>688.38</v>
      </c>
      <c r="E34" s="167"/>
      <c r="F34" s="70"/>
      <c r="G34" s="148">
        <f t="shared" si="12"/>
        <v>0</v>
      </c>
      <c r="H34" s="166"/>
      <c r="I34" s="165"/>
      <c r="J34" s="166">
        <f t="shared" si="16"/>
        <v>0</v>
      </c>
      <c r="K34" s="165">
        <f t="shared" si="13"/>
        <v>0</v>
      </c>
      <c r="L34" s="166">
        <f t="shared" si="14"/>
        <v>0</v>
      </c>
      <c r="M34" s="71">
        <f>D34*H34</f>
        <v>0</v>
      </c>
      <c r="N34" s="166">
        <f t="shared" si="15"/>
        <v>0</v>
      </c>
      <c r="O34" s="166">
        <f t="shared" si="17"/>
        <v>0</v>
      </c>
    </row>
    <row r="35" spans="1:15" ht="12.75">
      <c r="A35" s="110" t="s">
        <v>197</v>
      </c>
      <c r="B35" s="111" t="s">
        <v>77</v>
      </c>
      <c r="C35" s="112" t="s">
        <v>53</v>
      </c>
      <c r="D35" s="114">
        <f>SUM(D14:D18)</f>
        <v>1371.3999999999999</v>
      </c>
      <c r="E35" s="168"/>
      <c r="F35" s="70"/>
      <c r="G35" s="165">
        <f t="shared" si="12"/>
        <v>0</v>
      </c>
      <c r="H35" s="70"/>
      <c r="I35" s="165"/>
      <c r="J35" s="166">
        <f>SUM(G35:I35)</f>
        <v>0</v>
      </c>
      <c r="K35" s="165">
        <f t="shared" si="13"/>
        <v>0</v>
      </c>
      <c r="L35" s="166">
        <f t="shared" si="14"/>
        <v>0</v>
      </c>
      <c r="M35" s="165"/>
      <c r="N35" s="166">
        <f t="shared" si="15"/>
        <v>0</v>
      </c>
      <c r="O35" s="166">
        <f>SUM(L35:N35)</f>
        <v>0</v>
      </c>
    </row>
    <row r="36" spans="1:15" s="159" customFormat="1" ht="13.5" customHeight="1">
      <c r="A36" s="110"/>
      <c r="B36" s="150" t="s">
        <v>78</v>
      </c>
      <c r="C36" s="150"/>
      <c r="D36" s="150"/>
      <c r="E36" s="154"/>
      <c r="F36" s="155"/>
      <c r="G36" s="156"/>
      <c r="H36" s="157"/>
      <c r="I36" s="156"/>
      <c r="J36" s="157"/>
      <c r="K36" s="156"/>
      <c r="L36" s="157"/>
      <c r="M36" s="156"/>
      <c r="N36" s="157"/>
      <c r="O36" s="158"/>
    </row>
    <row r="37" spans="1:15" ht="63.75">
      <c r="A37" s="110" t="s">
        <v>198</v>
      </c>
      <c r="B37" s="111" t="s">
        <v>79</v>
      </c>
      <c r="C37" s="112" t="s">
        <v>53</v>
      </c>
      <c r="D37" s="114">
        <v>275.1</v>
      </c>
      <c r="E37" s="69"/>
      <c r="F37" s="70"/>
      <c r="G37" s="71">
        <f aca="true" t="shared" si="18" ref="G37:G46">E37*F37</f>
        <v>0</v>
      </c>
      <c r="H37" s="70"/>
      <c r="I37" s="71"/>
      <c r="J37" s="70">
        <f>SUM(G37:I37)</f>
        <v>0</v>
      </c>
      <c r="K37" s="71">
        <f aca="true" t="shared" si="19" ref="K37:K46">D37*E37</f>
        <v>0</v>
      </c>
      <c r="L37" s="70">
        <f aca="true" t="shared" si="20" ref="L37:L46">D37*G37</f>
        <v>0</v>
      </c>
      <c r="M37" s="71"/>
      <c r="N37" s="70">
        <f aca="true" t="shared" si="21" ref="N37:N46">I37*D37</f>
        <v>0</v>
      </c>
      <c r="O37" s="70">
        <f>SUM(L37:N37)</f>
        <v>0</v>
      </c>
    </row>
    <row r="38" spans="1:15" ht="51">
      <c r="A38" s="110" t="s">
        <v>199</v>
      </c>
      <c r="B38" s="111" t="s">
        <v>67</v>
      </c>
      <c r="C38" s="112" t="s">
        <v>68</v>
      </c>
      <c r="D38" s="114">
        <v>36.6</v>
      </c>
      <c r="E38" s="69"/>
      <c r="F38" s="70"/>
      <c r="G38" s="165">
        <f t="shared" si="18"/>
        <v>0</v>
      </c>
      <c r="H38" s="70"/>
      <c r="I38" s="71"/>
      <c r="J38" s="166">
        <f>SUM(G38:I38)</f>
        <v>0</v>
      </c>
      <c r="K38" s="165">
        <f t="shared" si="19"/>
        <v>0</v>
      </c>
      <c r="L38" s="166">
        <f t="shared" si="20"/>
        <v>0</v>
      </c>
      <c r="M38" s="165"/>
      <c r="N38" s="166">
        <f t="shared" si="21"/>
        <v>0</v>
      </c>
      <c r="O38" s="166">
        <f>SUM(L38:N38)</f>
        <v>0</v>
      </c>
    </row>
    <row r="39" spans="1:15" ht="51">
      <c r="A39" s="110" t="s">
        <v>200</v>
      </c>
      <c r="B39" s="111" t="s">
        <v>69</v>
      </c>
      <c r="C39" s="112" t="s">
        <v>68</v>
      </c>
      <c r="D39" s="114">
        <f>D38</f>
        <v>36.6</v>
      </c>
      <c r="E39" s="69"/>
      <c r="F39" s="70"/>
      <c r="G39" s="71">
        <f t="shared" si="18"/>
        <v>0</v>
      </c>
      <c r="H39" s="70"/>
      <c r="I39" s="71"/>
      <c r="J39" s="70">
        <f>SUM(G39:I39)</f>
        <v>0</v>
      </c>
      <c r="K39" s="71">
        <f t="shared" si="19"/>
        <v>0</v>
      </c>
      <c r="L39" s="70">
        <f t="shared" si="20"/>
        <v>0</v>
      </c>
      <c r="M39" s="71">
        <f>D39*H39</f>
        <v>0</v>
      </c>
      <c r="N39" s="70">
        <f t="shared" si="21"/>
        <v>0</v>
      </c>
      <c r="O39" s="70">
        <f>SUM(L39:N39)</f>
        <v>0</v>
      </c>
    </row>
    <row r="40" spans="1:15" ht="51">
      <c r="A40" s="110" t="s">
        <v>201</v>
      </c>
      <c r="B40" s="111" t="s">
        <v>80</v>
      </c>
      <c r="C40" s="112" t="s">
        <v>68</v>
      </c>
      <c r="D40" s="114">
        <v>127.8</v>
      </c>
      <c r="E40" s="69"/>
      <c r="F40" s="70"/>
      <c r="G40" s="71">
        <f t="shared" si="18"/>
        <v>0</v>
      </c>
      <c r="H40" s="70"/>
      <c r="I40" s="71"/>
      <c r="J40" s="70">
        <f aca="true" t="shared" si="22" ref="J40:J45">SUM(G40:I40)</f>
        <v>0</v>
      </c>
      <c r="K40" s="71">
        <f t="shared" si="19"/>
        <v>0</v>
      </c>
      <c r="L40" s="70">
        <f t="shared" si="20"/>
        <v>0</v>
      </c>
      <c r="M40" s="165"/>
      <c r="N40" s="70">
        <f t="shared" si="21"/>
        <v>0</v>
      </c>
      <c r="O40" s="70">
        <f aca="true" t="shared" si="23" ref="O40:O45">SUM(L40:N40)</f>
        <v>0</v>
      </c>
    </row>
    <row r="41" spans="1:15" ht="51">
      <c r="A41" s="110" t="s">
        <v>202</v>
      </c>
      <c r="B41" s="111" t="s">
        <v>81</v>
      </c>
      <c r="C41" s="112" t="s">
        <v>68</v>
      </c>
      <c r="D41" s="114">
        <f>D40</f>
        <v>127.8</v>
      </c>
      <c r="E41" s="164"/>
      <c r="F41" s="70"/>
      <c r="G41" s="165">
        <f t="shared" si="18"/>
        <v>0</v>
      </c>
      <c r="H41" s="70"/>
      <c r="I41" s="165"/>
      <c r="J41" s="166">
        <f t="shared" si="22"/>
        <v>0</v>
      </c>
      <c r="K41" s="165">
        <f t="shared" si="19"/>
        <v>0</v>
      </c>
      <c r="L41" s="166">
        <f t="shared" si="20"/>
        <v>0</v>
      </c>
      <c r="M41" s="165">
        <f>D41*H41</f>
        <v>0</v>
      </c>
      <c r="N41" s="166">
        <f t="shared" si="21"/>
        <v>0</v>
      </c>
      <c r="O41" s="166">
        <f t="shared" si="23"/>
        <v>0</v>
      </c>
    </row>
    <row r="42" spans="1:15" ht="51">
      <c r="A42" s="110" t="s">
        <v>203</v>
      </c>
      <c r="B42" s="111" t="s">
        <v>82</v>
      </c>
      <c r="C42" s="112" t="s">
        <v>68</v>
      </c>
      <c r="D42" s="114">
        <v>158.6</v>
      </c>
      <c r="E42" s="164"/>
      <c r="F42" s="70"/>
      <c r="G42" s="165">
        <f t="shared" si="18"/>
        <v>0</v>
      </c>
      <c r="H42" s="166"/>
      <c r="I42" s="165"/>
      <c r="J42" s="166">
        <f t="shared" si="22"/>
        <v>0</v>
      </c>
      <c r="K42" s="165">
        <f t="shared" si="19"/>
        <v>0</v>
      </c>
      <c r="L42" s="166">
        <f t="shared" si="20"/>
        <v>0</v>
      </c>
      <c r="M42" s="165"/>
      <c r="N42" s="166">
        <f t="shared" si="21"/>
        <v>0</v>
      </c>
      <c r="O42" s="166">
        <f t="shared" si="23"/>
        <v>0</v>
      </c>
    </row>
    <row r="43" spans="1:15" ht="76.5">
      <c r="A43" s="110" t="s">
        <v>204</v>
      </c>
      <c r="B43" s="111" t="s">
        <v>83</v>
      </c>
      <c r="C43" s="112" t="s">
        <v>68</v>
      </c>
      <c r="D43" s="114">
        <f>D42</f>
        <v>158.6</v>
      </c>
      <c r="E43" s="69"/>
      <c r="F43" s="70"/>
      <c r="G43" s="71">
        <f t="shared" si="18"/>
        <v>0</v>
      </c>
      <c r="H43" s="70"/>
      <c r="I43" s="71"/>
      <c r="J43" s="70">
        <f t="shared" si="22"/>
        <v>0</v>
      </c>
      <c r="K43" s="71">
        <f t="shared" si="19"/>
        <v>0</v>
      </c>
      <c r="L43" s="70">
        <f t="shared" si="20"/>
        <v>0</v>
      </c>
      <c r="M43" s="71">
        <f>D43*H43</f>
        <v>0</v>
      </c>
      <c r="N43" s="70">
        <f t="shared" si="21"/>
        <v>0</v>
      </c>
      <c r="O43" s="70">
        <f t="shared" si="23"/>
        <v>0</v>
      </c>
    </row>
    <row r="44" spans="1:15" ht="25.5">
      <c r="A44" s="110" t="s">
        <v>205</v>
      </c>
      <c r="B44" s="111" t="s">
        <v>74</v>
      </c>
      <c r="C44" s="112" t="s">
        <v>75</v>
      </c>
      <c r="D44" s="114">
        <v>37.1</v>
      </c>
      <c r="E44" s="167"/>
      <c r="F44" s="70"/>
      <c r="G44" s="148">
        <f t="shared" si="18"/>
        <v>0</v>
      </c>
      <c r="H44" s="166"/>
      <c r="I44" s="165"/>
      <c r="J44" s="166">
        <f t="shared" si="22"/>
        <v>0</v>
      </c>
      <c r="K44" s="165">
        <f t="shared" si="19"/>
        <v>0</v>
      </c>
      <c r="L44" s="166">
        <f t="shared" si="20"/>
        <v>0</v>
      </c>
      <c r="M44" s="71">
        <f>D44*H44</f>
        <v>0</v>
      </c>
      <c r="N44" s="166">
        <f t="shared" si="21"/>
        <v>0</v>
      </c>
      <c r="O44" s="166">
        <f t="shared" si="23"/>
        <v>0</v>
      </c>
    </row>
    <row r="45" spans="1:15" ht="25.5">
      <c r="A45" s="110" t="s">
        <v>206</v>
      </c>
      <c r="B45" s="111" t="s">
        <v>76</v>
      </c>
      <c r="C45" s="112" t="s">
        <v>75</v>
      </c>
      <c r="D45" s="114">
        <v>62.9</v>
      </c>
      <c r="E45" s="167"/>
      <c r="F45" s="70"/>
      <c r="G45" s="148">
        <f t="shared" si="18"/>
        <v>0</v>
      </c>
      <c r="H45" s="166"/>
      <c r="I45" s="165"/>
      <c r="J45" s="166">
        <f t="shared" si="22"/>
        <v>0</v>
      </c>
      <c r="K45" s="165">
        <f t="shared" si="19"/>
        <v>0</v>
      </c>
      <c r="L45" s="166">
        <f t="shared" si="20"/>
        <v>0</v>
      </c>
      <c r="M45" s="71">
        <f>D45*H45</f>
        <v>0</v>
      </c>
      <c r="N45" s="166">
        <f t="shared" si="21"/>
        <v>0</v>
      </c>
      <c r="O45" s="166">
        <f t="shared" si="23"/>
        <v>0</v>
      </c>
    </row>
    <row r="46" spans="1:15" ht="12.75">
      <c r="A46" s="110" t="s">
        <v>207</v>
      </c>
      <c r="B46" s="111" t="s">
        <v>77</v>
      </c>
      <c r="C46" s="112" t="s">
        <v>53</v>
      </c>
      <c r="D46" s="114">
        <f>D37</f>
        <v>275.1</v>
      </c>
      <c r="E46" s="168"/>
      <c r="F46" s="70"/>
      <c r="G46" s="165">
        <f t="shared" si="18"/>
        <v>0</v>
      </c>
      <c r="H46" s="70"/>
      <c r="I46" s="165"/>
      <c r="J46" s="166">
        <f>SUM(G46:I46)</f>
        <v>0</v>
      </c>
      <c r="K46" s="165">
        <f t="shared" si="19"/>
        <v>0</v>
      </c>
      <c r="L46" s="166">
        <f t="shared" si="20"/>
        <v>0</v>
      </c>
      <c r="M46" s="165"/>
      <c r="N46" s="166">
        <f t="shared" si="21"/>
        <v>0</v>
      </c>
      <c r="O46" s="166">
        <f>SUM(L46:N46)</f>
        <v>0</v>
      </c>
    </row>
    <row r="47" spans="1:15" ht="25.5">
      <c r="A47" s="131">
        <v>2</v>
      </c>
      <c r="B47" s="144" t="s">
        <v>84</v>
      </c>
      <c r="C47" s="19"/>
      <c r="D47" s="18"/>
      <c r="E47" s="25"/>
      <c r="F47" s="31"/>
      <c r="G47" s="33"/>
      <c r="H47" s="35"/>
      <c r="I47" s="33"/>
      <c r="J47" s="35"/>
      <c r="K47" s="33"/>
      <c r="L47" s="35"/>
      <c r="M47" s="33"/>
      <c r="N47" s="35"/>
      <c r="O47" s="41"/>
    </row>
    <row r="48" spans="1:15" ht="51">
      <c r="A48" s="116" t="s">
        <v>208</v>
      </c>
      <c r="B48" s="117" t="s">
        <v>85</v>
      </c>
      <c r="C48" s="118" t="s">
        <v>53</v>
      </c>
      <c r="D48" s="114">
        <v>6</v>
      </c>
      <c r="E48" s="167"/>
      <c r="F48" s="149"/>
      <c r="G48" s="148">
        <f aca="true" t="shared" si="24" ref="G48:G57">E48*F48</f>
        <v>0</v>
      </c>
      <c r="H48" s="70"/>
      <c r="I48" s="165"/>
      <c r="J48" s="166">
        <f aca="true" t="shared" si="25" ref="J48:J68">SUM(G48:I48)</f>
        <v>0</v>
      </c>
      <c r="K48" s="165">
        <f aca="true" t="shared" si="26" ref="K48:K57">D48*E48</f>
        <v>0</v>
      </c>
      <c r="L48" s="166">
        <f aca="true" t="shared" si="27" ref="L48:L57">D48*G48</f>
        <v>0</v>
      </c>
      <c r="M48" s="71">
        <f aca="true" t="shared" si="28" ref="M48:M57">D48*H48</f>
        <v>0</v>
      </c>
      <c r="N48" s="166">
        <f aca="true" t="shared" si="29" ref="N48:N57">I48*D48</f>
        <v>0</v>
      </c>
      <c r="O48" s="166">
        <f aca="true" t="shared" si="30" ref="O48:O68">SUM(L48:N48)</f>
        <v>0</v>
      </c>
    </row>
    <row r="49" spans="1:15" ht="38.25">
      <c r="A49" s="116" t="s">
        <v>209</v>
      </c>
      <c r="B49" s="117" t="s">
        <v>86</v>
      </c>
      <c r="C49" s="118" t="s">
        <v>53</v>
      </c>
      <c r="D49" s="114">
        <v>31.8</v>
      </c>
      <c r="E49" s="167"/>
      <c r="F49" s="149"/>
      <c r="G49" s="148">
        <f t="shared" si="24"/>
        <v>0</v>
      </c>
      <c r="H49" s="70"/>
      <c r="I49" s="165"/>
      <c r="J49" s="166">
        <f t="shared" si="25"/>
        <v>0</v>
      </c>
      <c r="K49" s="165">
        <f t="shared" si="26"/>
        <v>0</v>
      </c>
      <c r="L49" s="166">
        <f t="shared" si="27"/>
        <v>0</v>
      </c>
      <c r="M49" s="71">
        <f t="shared" si="28"/>
        <v>0</v>
      </c>
      <c r="N49" s="166">
        <f t="shared" si="29"/>
        <v>0</v>
      </c>
      <c r="O49" s="166">
        <f t="shared" si="30"/>
        <v>0</v>
      </c>
    </row>
    <row r="50" spans="1:15" ht="76.5">
      <c r="A50" s="116" t="s">
        <v>210</v>
      </c>
      <c r="B50" s="117" t="s">
        <v>87</v>
      </c>
      <c r="C50" s="118" t="s">
        <v>53</v>
      </c>
      <c r="D50" s="114">
        <f>D49</f>
        <v>31.8</v>
      </c>
      <c r="E50" s="167"/>
      <c r="F50" s="149"/>
      <c r="G50" s="148">
        <f t="shared" si="24"/>
        <v>0</v>
      </c>
      <c r="H50" s="70"/>
      <c r="I50" s="165"/>
      <c r="J50" s="166">
        <f t="shared" si="25"/>
        <v>0</v>
      </c>
      <c r="K50" s="165">
        <f t="shared" si="26"/>
        <v>0</v>
      </c>
      <c r="L50" s="166">
        <f t="shared" si="27"/>
        <v>0</v>
      </c>
      <c r="M50" s="71">
        <f t="shared" si="28"/>
        <v>0</v>
      </c>
      <c r="N50" s="166">
        <f t="shared" si="29"/>
        <v>0</v>
      </c>
      <c r="O50" s="166">
        <f t="shared" si="30"/>
        <v>0</v>
      </c>
    </row>
    <row r="51" spans="1:15" ht="63.75">
      <c r="A51" s="116" t="s">
        <v>211</v>
      </c>
      <c r="B51" s="117" t="s">
        <v>88</v>
      </c>
      <c r="C51" s="118" t="s">
        <v>53</v>
      </c>
      <c r="D51" s="114">
        <v>33.2</v>
      </c>
      <c r="E51" s="167"/>
      <c r="F51" s="149"/>
      <c r="G51" s="148">
        <f t="shared" si="24"/>
        <v>0</v>
      </c>
      <c r="H51" s="70"/>
      <c r="I51" s="165"/>
      <c r="J51" s="166">
        <f t="shared" si="25"/>
        <v>0</v>
      </c>
      <c r="K51" s="165">
        <f t="shared" si="26"/>
        <v>0</v>
      </c>
      <c r="L51" s="166">
        <f t="shared" si="27"/>
        <v>0</v>
      </c>
      <c r="M51" s="71">
        <f t="shared" si="28"/>
        <v>0</v>
      </c>
      <c r="N51" s="166">
        <f t="shared" si="29"/>
        <v>0</v>
      </c>
      <c r="O51" s="166">
        <f t="shared" si="30"/>
        <v>0</v>
      </c>
    </row>
    <row r="52" spans="1:15" ht="63.75">
      <c r="A52" s="116" t="s">
        <v>212</v>
      </c>
      <c r="B52" s="117" t="s">
        <v>89</v>
      </c>
      <c r="C52" s="118" t="s">
        <v>53</v>
      </c>
      <c r="D52" s="114">
        <v>230.9</v>
      </c>
      <c r="E52" s="167"/>
      <c r="F52" s="149"/>
      <c r="G52" s="148">
        <f t="shared" si="24"/>
        <v>0</v>
      </c>
      <c r="H52" s="70"/>
      <c r="I52" s="165"/>
      <c r="J52" s="166">
        <f t="shared" si="25"/>
        <v>0</v>
      </c>
      <c r="K52" s="165">
        <f t="shared" si="26"/>
        <v>0</v>
      </c>
      <c r="L52" s="166">
        <f t="shared" si="27"/>
        <v>0</v>
      </c>
      <c r="M52" s="71">
        <f t="shared" si="28"/>
        <v>0</v>
      </c>
      <c r="N52" s="166">
        <f t="shared" si="29"/>
        <v>0</v>
      </c>
      <c r="O52" s="166">
        <f t="shared" si="30"/>
        <v>0</v>
      </c>
    </row>
    <row r="53" spans="1:15" ht="63.75">
      <c r="A53" s="116" t="s">
        <v>213</v>
      </c>
      <c r="B53" s="117" t="s">
        <v>90</v>
      </c>
      <c r="C53" s="118" t="s">
        <v>53</v>
      </c>
      <c r="D53" s="114">
        <v>396</v>
      </c>
      <c r="E53" s="167"/>
      <c r="F53" s="149"/>
      <c r="G53" s="148">
        <f t="shared" si="24"/>
        <v>0</v>
      </c>
      <c r="H53" s="70"/>
      <c r="I53" s="165"/>
      <c r="J53" s="166">
        <f t="shared" si="25"/>
        <v>0</v>
      </c>
      <c r="K53" s="165">
        <f t="shared" si="26"/>
        <v>0</v>
      </c>
      <c r="L53" s="166">
        <f t="shared" si="27"/>
        <v>0</v>
      </c>
      <c r="M53" s="71">
        <f t="shared" si="28"/>
        <v>0</v>
      </c>
      <c r="N53" s="166">
        <f t="shared" si="29"/>
        <v>0</v>
      </c>
      <c r="O53" s="166">
        <f t="shared" si="30"/>
        <v>0</v>
      </c>
    </row>
    <row r="54" spans="1:15" ht="63.75">
      <c r="A54" s="116" t="s">
        <v>214</v>
      </c>
      <c r="B54" s="117" t="s">
        <v>91</v>
      </c>
      <c r="C54" s="118" t="s">
        <v>53</v>
      </c>
      <c r="D54" s="114">
        <v>406.4</v>
      </c>
      <c r="E54" s="167"/>
      <c r="F54" s="149"/>
      <c r="G54" s="148">
        <f t="shared" si="24"/>
        <v>0</v>
      </c>
      <c r="H54" s="70"/>
      <c r="I54" s="165"/>
      <c r="J54" s="166">
        <f t="shared" si="25"/>
        <v>0</v>
      </c>
      <c r="K54" s="165">
        <f t="shared" si="26"/>
        <v>0</v>
      </c>
      <c r="L54" s="166">
        <f t="shared" si="27"/>
        <v>0</v>
      </c>
      <c r="M54" s="71">
        <f t="shared" si="28"/>
        <v>0</v>
      </c>
      <c r="N54" s="166">
        <f t="shared" si="29"/>
        <v>0</v>
      </c>
      <c r="O54" s="166">
        <f t="shared" si="30"/>
        <v>0</v>
      </c>
    </row>
    <row r="55" spans="1:15" ht="63.75">
      <c r="A55" s="116" t="s">
        <v>215</v>
      </c>
      <c r="B55" s="117" t="s">
        <v>92</v>
      </c>
      <c r="C55" s="118" t="s">
        <v>53</v>
      </c>
      <c r="D55" s="114">
        <v>152.2</v>
      </c>
      <c r="E55" s="167"/>
      <c r="F55" s="149"/>
      <c r="G55" s="148">
        <f t="shared" si="24"/>
        <v>0</v>
      </c>
      <c r="H55" s="70"/>
      <c r="I55" s="165"/>
      <c r="J55" s="166">
        <f t="shared" si="25"/>
        <v>0</v>
      </c>
      <c r="K55" s="165">
        <f t="shared" si="26"/>
        <v>0</v>
      </c>
      <c r="L55" s="166">
        <f t="shared" si="27"/>
        <v>0</v>
      </c>
      <c r="M55" s="71">
        <f t="shared" si="28"/>
        <v>0</v>
      </c>
      <c r="N55" s="166">
        <f t="shared" si="29"/>
        <v>0</v>
      </c>
      <c r="O55" s="166">
        <f t="shared" si="30"/>
        <v>0</v>
      </c>
    </row>
    <row r="56" spans="1:15" ht="63.75">
      <c r="A56" s="116" t="s">
        <v>216</v>
      </c>
      <c r="B56" s="117" t="s">
        <v>93</v>
      </c>
      <c r="C56" s="118" t="s">
        <v>53</v>
      </c>
      <c r="D56" s="114">
        <v>3.3</v>
      </c>
      <c r="E56" s="167"/>
      <c r="F56" s="149"/>
      <c r="G56" s="148">
        <f t="shared" si="24"/>
        <v>0</v>
      </c>
      <c r="H56" s="70"/>
      <c r="I56" s="165"/>
      <c r="J56" s="166">
        <f t="shared" si="25"/>
        <v>0</v>
      </c>
      <c r="K56" s="165">
        <f t="shared" si="26"/>
        <v>0</v>
      </c>
      <c r="L56" s="166">
        <f t="shared" si="27"/>
        <v>0</v>
      </c>
      <c r="M56" s="71">
        <f t="shared" si="28"/>
        <v>0</v>
      </c>
      <c r="N56" s="166">
        <f t="shared" si="29"/>
        <v>0</v>
      </c>
      <c r="O56" s="166">
        <f t="shared" si="30"/>
        <v>0</v>
      </c>
    </row>
    <row r="57" spans="1:15" ht="63.75">
      <c r="A57" s="116" t="s">
        <v>217</v>
      </c>
      <c r="B57" s="117" t="s">
        <v>94</v>
      </c>
      <c r="C57" s="118" t="s">
        <v>53</v>
      </c>
      <c r="D57" s="114">
        <v>12.5</v>
      </c>
      <c r="E57" s="167"/>
      <c r="F57" s="149"/>
      <c r="G57" s="148">
        <f t="shared" si="24"/>
        <v>0</v>
      </c>
      <c r="H57" s="70"/>
      <c r="I57" s="165"/>
      <c r="J57" s="166">
        <f t="shared" si="25"/>
        <v>0</v>
      </c>
      <c r="K57" s="165">
        <f t="shared" si="26"/>
        <v>0</v>
      </c>
      <c r="L57" s="166">
        <f t="shared" si="27"/>
        <v>0</v>
      </c>
      <c r="M57" s="71">
        <f t="shared" si="28"/>
        <v>0</v>
      </c>
      <c r="N57" s="166">
        <f t="shared" si="29"/>
        <v>0</v>
      </c>
      <c r="O57" s="166">
        <f t="shared" si="30"/>
        <v>0</v>
      </c>
    </row>
    <row r="58" spans="1:15" ht="63.75">
      <c r="A58" s="116" t="s">
        <v>218</v>
      </c>
      <c r="B58" s="117" t="s">
        <v>95</v>
      </c>
      <c r="C58" s="118" t="s">
        <v>53</v>
      </c>
      <c r="D58" s="114">
        <v>165.9</v>
      </c>
      <c r="E58" s="167"/>
      <c r="F58" s="149"/>
      <c r="G58" s="148">
        <f aca="true" t="shared" si="31" ref="G58:G66">E58*F58</f>
        <v>0</v>
      </c>
      <c r="H58" s="70"/>
      <c r="I58" s="165"/>
      <c r="J58" s="166">
        <f t="shared" si="25"/>
        <v>0</v>
      </c>
      <c r="K58" s="165">
        <f aca="true" t="shared" si="32" ref="K58:K66">D58*E58</f>
        <v>0</v>
      </c>
      <c r="L58" s="166">
        <f aca="true" t="shared" si="33" ref="L58:L66">D58*G58</f>
        <v>0</v>
      </c>
      <c r="M58" s="71">
        <f aca="true" t="shared" si="34" ref="M58:M66">D58*H58</f>
        <v>0</v>
      </c>
      <c r="N58" s="166">
        <f aca="true" t="shared" si="35" ref="N58:N66">I58*D58</f>
        <v>0</v>
      </c>
      <c r="O58" s="166">
        <f t="shared" si="30"/>
        <v>0</v>
      </c>
    </row>
    <row r="59" spans="1:15" ht="102">
      <c r="A59" s="116" t="s">
        <v>219</v>
      </c>
      <c r="B59" s="177" t="s">
        <v>478</v>
      </c>
      <c r="C59" s="110" t="s">
        <v>18</v>
      </c>
      <c r="D59" s="120">
        <v>1</v>
      </c>
      <c r="E59" s="169"/>
      <c r="F59" s="166"/>
      <c r="G59" s="165">
        <f t="shared" si="31"/>
        <v>0</v>
      </c>
      <c r="H59" s="166"/>
      <c r="I59" s="165"/>
      <c r="J59" s="166">
        <f t="shared" si="25"/>
        <v>0</v>
      </c>
      <c r="K59" s="165">
        <f t="shared" si="32"/>
        <v>0</v>
      </c>
      <c r="L59" s="166">
        <f t="shared" si="33"/>
        <v>0</v>
      </c>
      <c r="M59" s="71">
        <f t="shared" si="34"/>
        <v>0</v>
      </c>
      <c r="N59" s="166">
        <f t="shared" si="35"/>
        <v>0</v>
      </c>
      <c r="O59" s="166">
        <f t="shared" si="30"/>
        <v>0</v>
      </c>
    </row>
    <row r="60" spans="1:15" ht="89.25">
      <c r="A60" s="116" t="s">
        <v>220</v>
      </c>
      <c r="B60" s="177" t="s">
        <v>479</v>
      </c>
      <c r="C60" s="110" t="s">
        <v>18</v>
      </c>
      <c r="D60" s="120">
        <v>1</v>
      </c>
      <c r="E60" s="164"/>
      <c r="F60" s="166"/>
      <c r="G60" s="165">
        <f t="shared" si="31"/>
        <v>0</v>
      </c>
      <c r="H60" s="166"/>
      <c r="I60" s="165"/>
      <c r="J60" s="166">
        <f t="shared" si="25"/>
        <v>0</v>
      </c>
      <c r="K60" s="165">
        <f t="shared" si="32"/>
        <v>0</v>
      </c>
      <c r="L60" s="166">
        <f t="shared" si="33"/>
        <v>0</v>
      </c>
      <c r="M60" s="165">
        <f t="shared" si="34"/>
        <v>0</v>
      </c>
      <c r="N60" s="166">
        <f t="shared" si="35"/>
        <v>0</v>
      </c>
      <c r="O60" s="166">
        <f t="shared" si="30"/>
        <v>0</v>
      </c>
    </row>
    <row r="61" spans="1:15" ht="89.25">
      <c r="A61" s="116" t="s">
        <v>221</v>
      </c>
      <c r="B61" s="177" t="s">
        <v>480</v>
      </c>
      <c r="C61" s="110" t="s">
        <v>18</v>
      </c>
      <c r="D61" s="120">
        <v>1</v>
      </c>
      <c r="E61" s="164"/>
      <c r="F61" s="166"/>
      <c r="G61" s="165">
        <f t="shared" si="31"/>
        <v>0</v>
      </c>
      <c r="H61" s="166"/>
      <c r="I61" s="165"/>
      <c r="J61" s="170">
        <f t="shared" si="25"/>
        <v>0</v>
      </c>
      <c r="K61" s="165">
        <f t="shared" si="32"/>
        <v>0</v>
      </c>
      <c r="L61" s="166">
        <f t="shared" si="33"/>
        <v>0</v>
      </c>
      <c r="M61" s="165">
        <f t="shared" si="34"/>
        <v>0</v>
      </c>
      <c r="N61" s="166">
        <f t="shared" si="35"/>
        <v>0</v>
      </c>
      <c r="O61" s="166">
        <f t="shared" si="30"/>
        <v>0</v>
      </c>
    </row>
    <row r="62" spans="1:15" ht="51">
      <c r="A62" s="116" t="s">
        <v>222</v>
      </c>
      <c r="B62" s="121" t="s">
        <v>96</v>
      </c>
      <c r="C62" s="110" t="s">
        <v>18</v>
      </c>
      <c r="D62" s="120">
        <v>10</v>
      </c>
      <c r="E62" s="164"/>
      <c r="F62" s="149"/>
      <c r="G62" s="165">
        <f t="shared" si="31"/>
        <v>0</v>
      </c>
      <c r="H62" s="70"/>
      <c r="I62" s="165"/>
      <c r="J62" s="166">
        <f t="shared" si="25"/>
        <v>0</v>
      </c>
      <c r="K62" s="165">
        <f t="shared" si="32"/>
        <v>0</v>
      </c>
      <c r="L62" s="166">
        <f t="shared" si="33"/>
        <v>0</v>
      </c>
      <c r="M62" s="165">
        <f t="shared" si="34"/>
        <v>0</v>
      </c>
      <c r="N62" s="166">
        <f t="shared" si="35"/>
        <v>0</v>
      </c>
      <c r="O62" s="166">
        <f t="shared" si="30"/>
        <v>0</v>
      </c>
    </row>
    <row r="63" spans="1:15" ht="51">
      <c r="A63" s="116" t="s">
        <v>223</v>
      </c>
      <c r="B63" s="121" t="s">
        <v>97</v>
      </c>
      <c r="C63" s="110" t="s">
        <v>18</v>
      </c>
      <c r="D63" s="120">
        <v>11</v>
      </c>
      <c r="E63" s="164"/>
      <c r="F63" s="149"/>
      <c r="G63" s="165">
        <f t="shared" si="31"/>
        <v>0</v>
      </c>
      <c r="H63" s="70"/>
      <c r="I63" s="165"/>
      <c r="J63" s="166">
        <f t="shared" si="25"/>
        <v>0</v>
      </c>
      <c r="K63" s="165">
        <f t="shared" si="32"/>
        <v>0</v>
      </c>
      <c r="L63" s="166">
        <f t="shared" si="33"/>
        <v>0</v>
      </c>
      <c r="M63" s="165">
        <f t="shared" si="34"/>
        <v>0</v>
      </c>
      <c r="N63" s="166">
        <f t="shared" si="35"/>
        <v>0</v>
      </c>
      <c r="O63" s="166">
        <f t="shared" si="30"/>
        <v>0</v>
      </c>
    </row>
    <row r="64" spans="1:15" ht="51">
      <c r="A64" s="116" t="s">
        <v>224</v>
      </c>
      <c r="B64" s="121" t="s">
        <v>98</v>
      </c>
      <c r="C64" s="110" t="s">
        <v>18</v>
      </c>
      <c r="D64" s="120">
        <v>13</v>
      </c>
      <c r="E64" s="164"/>
      <c r="F64" s="149"/>
      <c r="G64" s="165">
        <f t="shared" si="31"/>
        <v>0</v>
      </c>
      <c r="H64" s="70"/>
      <c r="I64" s="165"/>
      <c r="J64" s="166">
        <f t="shared" si="25"/>
        <v>0</v>
      </c>
      <c r="K64" s="165">
        <f t="shared" si="32"/>
        <v>0</v>
      </c>
      <c r="L64" s="166">
        <f t="shared" si="33"/>
        <v>0</v>
      </c>
      <c r="M64" s="165">
        <f t="shared" si="34"/>
        <v>0</v>
      </c>
      <c r="N64" s="166">
        <f t="shared" si="35"/>
        <v>0</v>
      </c>
      <c r="O64" s="166">
        <f t="shared" si="30"/>
        <v>0</v>
      </c>
    </row>
    <row r="65" spans="1:15" ht="51">
      <c r="A65" s="116" t="s">
        <v>225</v>
      </c>
      <c r="B65" s="121" t="s">
        <v>99</v>
      </c>
      <c r="C65" s="110" t="s">
        <v>18</v>
      </c>
      <c r="D65" s="120">
        <v>9</v>
      </c>
      <c r="E65" s="164"/>
      <c r="F65" s="149"/>
      <c r="G65" s="165">
        <f t="shared" si="31"/>
        <v>0</v>
      </c>
      <c r="H65" s="70"/>
      <c r="I65" s="165"/>
      <c r="J65" s="166">
        <f t="shared" si="25"/>
        <v>0</v>
      </c>
      <c r="K65" s="165">
        <f t="shared" si="32"/>
        <v>0</v>
      </c>
      <c r="L65" s="166">
        <f t="shared" si="33"/>
        <v>0</v>
      </c>
      <c r="M65" s="165">
        <f t="shared" si="34"/>
        <v>0</v>
      </c>
      <c r="N65" s="166">
        <f t="shared" si="35"/>
        <v>0</v>
      </c>
      <c r="O65" s="166">
        <f t="shared" si="30"/>
        <v>0</v>
      </c>
    </row>
    <row r="66" spans="1:15" ht="38.25">
      <c r="A66" s="116" t="s">
        <v>226</v>
      </c>
      <c r="B66" s="121" t="s">
        <v>100</v>
      </c>
      <c r="C66" s="110" t="s">
        <v>18</v>
      </c>
      <c r="D66" s="120">
        <v>2</v>
      </c>
      <c r="E66" s="164"/>
      <c r="F66" s="149"/>
      <c r="G66" s="165">
        <f t="shared" si="31"/>
        <v>0</v>
      </c>
      <c r="H66" s="70"/>
      <c r="I66" s="165"/>
      <c r="J66" s="166">
        <f t="shared" si="25"/>
        <v>0</v>
      </c>
      <c r="K66" s="165">
        <f t="shared" si="32"/>
        <v>0</v>
      </c>
      <c r="L66" s="166">
        <f t="shared" si="33"/>
        <v>0</v>
      </c>
      <c r="M66" s="165">
        <f t="shared" si="34"/>
        <v>0</v>
      </c>
      <c r="N66" s="166">
        <f t="shared" si="35"/>
        <v>0</v>
      </c>
      <c r="O66" s="166">
        <f t="shared" si="30"/>
        <v>0</v>
      </c>
    </row>
    <row r="67" spans="1:15" ht="25.5">
      <c r="A67" s="116" t="s">
        <v>227</v>
      </c>
      <c r="B67" s="111" t="s">
        <v>171</v>
      </c>
      <c r="C67" s="110" t="s">
        <v>170</v>
      </c>
      <c r="D67" s="120">
        <v>6</v>
      </c>
      <c r="E67" s="171"/>
      <c r="F67" s="166"/>
      <c r="G67" s="162">
        <f>E67*F67</f>
        <v>0</v>
      </c>
      <c r="H67" s="70"/>
      <c r="I67" s="71"/>
      <c r="J67" s="70">
        <f t="shared" si="25"/>
        <v>0</v>
      </c>
      <c r="K67" s="71">
        <f>D67*E67</f>
        <v>0</v>
      </c>
      <c r="L67" s="70">
        <f>D67*G67</f>
        <v>0</v>
      </c>
      <c r="M67" s="71">
        <f>D67*H67</f>
        <v>0</v>
      </c>
      <c r="N67" s="70">
        <f>I67*D67</f>
        <v>0</v>
      </c>
      <c r="O67" s="70">
        <f t="shared" si="30"/>
        <v>0</v>
      </c>
    </row>
    <row r="68" spans="1:15" ht="25.5">
      <c r="A68" s="116" t="s">
        <v>228</v>
      </c>
      <c r="B68" s="111" t="s">
        <v>172</v>
      </c>
      <c r="C68" s="110" t="s">
        <v>170</v>
      </c>
      <c r="D68" s="132">
        <v>26</v>
      </c>
      <c r="E68" s="171"/>
      <c r="F68" s="166"/>
      <c r="G68" s="162">
        <f>E68*F68</f>
        <v>0</v>
      </c>
      <c r="H68" s="70"/>
      <c r="I68" s="71"/>
      <c r="J68" s="70">
        <f t="shared" si="25"/>
        <v>0</v>
      </c>
      <c r="K68" s="71">
        <f>D68*E68</f>
        <v>0</v>
      </c>
      <c r="L68" s="70">
        <f>D68*G68</f>
        <v>0</v>
      </c>
      <c r="M68" s="71">
        <f>D68*H68</f>
        <v>0</v>
      </c>
      <c r="N68" s="70">
        <f>I68*D68</f>
        <v>0</v>
      </c>
      <c r="O68" s="70">
        <f t="shared" si="30"/>
        <v>0</v>
      </c>
    </row>
    <row r="69" spans="1:15" ht="25.5">
      <c r="A69" s="116" t="s">
        <v>229</v>
      </c>
      <c r="B69" s="121" t="s">
        <v>233</v>
      </c>
      <c r="C69" s="118" t="s">
        <v>60</v>
      </c>
      <c r="D69" s="120">
        <v>5</v>
      </c>
      <c r="E69" s="25"/>
      <c r="F69" s="31"/>
      <c r="G69" s="33"/>
      <c r="H69" s="35"/>
      <c r="I69" s="33"/>
      <c r="J69" s="35"/>
      <c r="K69" s="33"/>
      <c r="L69" s="35"/>
      <c r="M69" s="33"/>
      <c r="N69" s="35"/>
      <c r="O69" s="41"/>
    </row>
    <row r="70" spans="1:15" ht="12.75">
      <c r="A70" s="116" t="s">
        <v>230</v>
      </c>
      <c r="B70" s="117" t="s">
        <v>173</v>
      </c>
      <c r="C70" s="110" t="s">
        <v>170</v>
      </c>
      <c r="D70" s="133">
        <v>5</v>
      </c>
      <c r="E70" s="167"/>
      <c r="F70" s="149"/>
      <c r="G70" s="148">
        <f aca="true" t="shared" si="36" ref="G70:G76">E70*F70</f>
        <v>0</v>
      </c>
      <c r="H70" s="70"/>
      <c r="I70" s="165"/>
      <c r="J70" s="166">
        <f aca="true" t="shared" si="37" ref="J70:J76">SUM(G70:I70)</f>
        <v>0</v>
      </c>
      <c r="K70" s="165">
        <f aca="true" t="shared" si="38" ref="K70:K76">D70*E70</f>
        <v>0</v>
      </c>
      <c r="L70" s="166">
        <f aca="true" t="shared" si="39" ref="L70:L76">D70*G70</f>
        <v>0</v>
      </c>
      <c r="M70" s="165">
        <f>D70*H70</f>
        <v>0</v>
      </c>
      <c r="N70" s="166">
        <f aca="true" t="shared" si="40" ref="N70:N76">I70*D70</f>
        <v>0</v>
      </c>
      <c r="O70" s="166">
        <f aca="true" t="shared" si="41" ref="O70:O75">SUM(L70:N70)</f>
        <v>0</v>
      </c>
    </row>
    <row r="71" spans="1:15" ht="27">
      <c r="A71" s="116" t="s">
        <v>231</v>
      </c>
      <c r="B71" s="119" t="s">
        <v>174</v>
      </c>
      <c r="C71" s="110" t="s">
        <v>170</v>
      </c>
      <c r="D71" s="133">
        <v>5</v>
      </c>
      <c r="E71" s="167"/>
      <c r="F71" s="149"/>
      <c r="G71" s="148">
        <f t="shared" si="36"/>
        <v>0</v>
      </c>
      <c r="H71" s="70"/>
      <c r="I71" s="165"/>
      <c r="J71" s="166">
        <f t="shared" si="37"/>
        <v>0</v>
      </c>
      <c r="K71" s="165">
        <f t="shared" si="38"/>
        <v>0</v>
      </c>
      <c r="L71" s="166">
        <f t="shared" si="39"/>
        <v>0</v>
      </c>
      <c r="M71" s="165">
        <f>D71*H71</f>
        <v>0</v>
      </c>
      <c r="N71" s="166">
        <f t="shared" si="40"/>
        <v>0</v>
      </c>
      <c r="O71" s="166">
        <f t="shared" si="41"/>
        <v>0</v>
      </c>
    </row>
    <row r="72" spans="1:15" ht="12.75">
      <c r="A72" s="116" t="s">
        <v>232</v>
      </c>
      <c r="B72" s="117" t="s">
        <v>175</v>
      </c>
      <c r="C72" s="134" t="s">
        <v>53</v>
      </c>
      <c r="D72" s="133">
        <v>4</v>
      </c>
      <c r="E72" s="167"/>
      <c r="F72" s="149"/>
      <c r="G72" s="148">
        <f t="shared" si="36"/>
        <v>0</v>
      </c>
      <c r="H72" s="70"/>
      <c r="I72" s="165"/>
      <c r="J72" s="166">
        <f t="shared" si="37"/>
        <v>0</v>
      </c>
      <c r="K72" s="165">
        <f t="shared" si="38"/>
        <v>0</v>
      </c>
      <c r="L72" s="166">
        <f t="shared" si="39"/>
        <v>0</v>
      </c>
      <c r="M72" s="165">
        <f>D72*H72</f>
        <v>0</v>
      </c>
      <c r="N72" s="166">
        <f t="shared" si="40"/>
        <v>0</v>
      </c>
      <c r="O72" s="166">
        <f t="shared" si="41"/>
        <v>0</v>
      </c>
    </row>
    <row r="73" spans="1:15" ht="51">
      <c r="A73" s="116" t="s">
        <v>234</v>
      </c>
      <c r="B73" s="111" t="s">
        <v>102</v>
      </c>
      <c r="C73" s="110" t="s">
        <v>170</v>
      </c>
      <c r="D73" s="122">
        <v>32</v>
      </c>
      <c r="E73" s="164"/>
      <c r="F73" s="149"/>
      <c r="G73" s="165">
        <f t="shared" si="36"/>
        <v>0</v>
      </c>
      <c r="H73" s="166"/>
      <c r="I73" s="165"/>
      <c r="J73" s="166">
        <f t="shared" si="37"/>
        <v>0</v>
      </c>
      <c r="K73" s="165">
        <f t="shared" si="38"/>
        <v>0</v>
      </c>
      <c r="L73" s="166">
        <f t="shared" si="39"/>
        <v>0</v>
      </c>
      <c r="M73" s="165"/>
      <c r="N73" s="166">
        <f t="shared" si="40"/>
        <v>0</v>
      </c>
      <c r="O73" s="166">
        <f t="shared" si="41"/>
        <v>0</v>
      </c>
    </row>
    <row r="74" spans="1:15" ht="25.5">
      <c r="A74" s="116" t="s">
        <v>235</v>
      </c>
      <c r="B74" s="111" t="s">
        <v>104</v>
      </c>
      <c r="C74" s="123" t="s">
        <v>60</v>
      </c>
      <c r="D74" s="122">
        <v>6</v>
      </c>
      <c r="E74" s="164"/>
      <c r="F74" s="149"/>
      <c r="G74" s="165">
        <f t="shared" si="36"/>
        <v>0</v>
      </c>
      <c r="H74" s="70"/>
      <c r="I74" s="165"/>
      <c r="J74" s="166">
        <f t="shared" si="37"/>
        <v>0</v>
      </c>
      <c r="K74" s="165">
        <f t="shared" si="38"/>
        <v>0</v>
      </c>
      <c r="L74" s="166">
        <f t="shared" si="39"/>
        <v>0</v>
      </c>
      <c r="M74" s="165">
        <f>D74*H74</f>
        <v>0</v>
      </c>
      <c r="N74" s="166">
        <f t="shared" si="40"/>
        <v>0</v>
      </c>
      <c r="O74" s="166">
        <f t="shared" si="41"/>
        <v>0</v>
      </c>
    </row>
    <row r="75" spans="1:15" ht="12.75">
      <c r="A75" s="116" t="s">
        <v>236</v>
      </c>
      <c r="B75" s="111" t="s">
        <v>105</v>
      </c>
      <c r="C75" s="110" t="s">
        <v>170</v>
      </c>
      <c r="D75" s="120">
        <v>48</v>
      </c>
      <c r="E75" s="164"/>
      <c r="F75" s="149"/>
      <c r="G75" s="165">
        <f t="shared" si="36"/>
        <v>0</v>
      </c>
      <c r="H75" s="166"/>
      <c r="I75" s="165"/>
      <c r="J75" s="166">
        <f t="shared" si="37"/>
        <v>0</v>
      </c>
      <c r="K75" s="165">
        <f t="shared" si="38"/>
        <v>0</v>
      </c>
      <c r="L75" s="166">
        <f t="shared" si="39"/>
        <v>0</v>
      </c>
      <c r="M75" s="165">
        <f>D75*H75</f>
        <v>0</v>
      </c>
      <c r="N75" s="166">
        <f t="shared" si="40"/>
        <v>0</v>
      </c>
      <c r="O75" s="166">
        <f t="shared" si="41"/>
        <v>0</v>
      </c>
    </row>
    <row r="76" spans="1:15" ht="12.75">
      <c r="A76" s="116" t="s">
        <v>237</v>
      </c>
      <c r="B76" s="111" t="s">
        <v>106</v>
      </c>
      <c r="C76" s="110" t="s">
        <v>170</v>
      </c>
      <c r="D76" s="115">
        <v>26</v>
      </c>
      <c r="E76" s="69"/>
      <c r="F76" s="149"/>
      <c r="G76" s="71">
        <f t="shared" si="36"/>
        <v>0</v>
      </c>
      <c r="H76" s="70"/>
      <c r="I76" s="71"/>
      <c r="J76" s="70">
        <f t="shared" si="37"/>
        <v>0</v>
      </c>
      <c r="K76" s="71">
        <f t="shared" si="38"/>
        <v>0</v>
      </c>
      <c r="L76" s="70">
        <f t="shared" si="39"/>
        <v>0</v>
      </c>
      <c r="M76" s="71">
        <f>D76*H76</f>
        <v>0</v>
      </c>
      <c r="N76" s="70">
        <f t="shared" si="40"/>
        <v>0</v>
      </c>
      <c r="O76" s="70">
        <f>SUM(L76:N76)</f>
        <v>0</v>
      </c>
    </row>
    <row r="77" spans="1:15" ht="25.5">
      <c r="A77" s="116" t="s">
        <v>238</v>
      </c>
      <c r="B77" s="111" t="s">
        <v>107</v>
      </c>
      <c r="C77" s="110" t="s">
        <v>170</v>
      </c>
      <c r="D77" s="120">
        <v>3</v>
      </c>
      <c r="E77" s="171"/>
      <c r="F77" s="166"/>
      <c r="G77" s="162">
        <f aca="true" t="shared" si="42" ref="G77:G83">E77*F77</f>
        <v>0</v>
      </c>
      <c r="H77" s="70"/>
      <c r="I77" s="71"/>
      <c r="J77" s="70">
        <f aca="true" t="shared" si="43" ref="J77:J82">SUM(G77:I77)</f>
        <v>0</v>
      </c>
      <c r="K77" s="71">
        <f aca="true" t="shared" si="44" ref="K77:K83">D77*E77</f>
        <v>0</v>
      </c>
      <c r="L77" s="70">
        <f aca="true" t="shared" si="45" ref="L77:L83">D77*G77</f>
        <v>0</v>
      </c>
      <c r="M77" s="71">
        <f>D77*H77</f>
        <v>0</v>
      </c>
      <c r="N77" s="70">
        <f aca="true" t="shared" si="46" ref="N77:N83">I77*D77</f>
        <v>0</v>
      </c>
      <c r="O77" s="70">
        <f aca="true" t="shared" si="47" ref="O77:O82">SUM(L77:N77)</f>
        <v>0</v>
      </c>
    </row>
    <row r="78" spans="1:15" ht="25.5">
      <c r="A78" s="116" t="s">
        <v>239</v>
      </c>
      <c r="B78" s="124" t="s">
        <v>109</v>
      </c>
      <c r="C78" s="110" t="s">
        <v>170</v>
      </c>
      <c r="D78" s="120">
        <v>4</v>
      </c>
      <c r="E78" s="171"/>
      <c r="F78" s="166"/>
      <c r="G78" s="162">
        <f t="shared" si="42"/>
        <v>0</v>
      </c>
      <c r="H78" s="70"/>
      <c r="I78" s="71"/>
      <c r="J78" s="70">
        <f t="shared" si="43"/>
        <v>0</v>
      </c>
      <c r="K78" s="71">
        <f t="shared" si="44"/>
        <v>0</v>
      </c>
      <c r="L78" s="70">
        <f t="shared" si="45"/>
        <v>0</v>
      </c>
      <c r="M78" s="71">
        <f>D78*H78</f>
        <v>0</v>
      </c>
      <c r="N78" s="70">
        <f t="shared" si="46"/>
        <v>0</v>
      </c>
      <c r="O78" s="70">
        <f t="shared" si="47"/>
        <v>0</v>
      </c>
    </row>
    <row r="79" spans="1:15" ht="12.75">
      <c r="A79" s="116" t="s">
        <v>240</v>
      </c>
      <c r="B79" s="111" t="s">
        <v>110</v>
      </c>
      <c r="C79" s="110" t="s">
        <v>53</v>
      </c>
      <c r="D79" s="125">
        <f>SUM(D48:D57)</f>
        <v>1304.1</v>
      </c>
      <c r="E79" s="167"/>
      <c r="F79" s="149"/>
      <c r="G79" s="148">
        <f t="shared" si="42"/>
        <v>0</v>
      </c>
      <c r="H79" s="70"/>
      <c r="I79" s="165"/>
      <c r="J79" s="166">
        <f t="shared" si="43"/>
        <v>0</v>
      </c>
      <c r="K79" s="165">
        <f t="shared" si="44"/>
        <v>0</v>
      </c>
      <c r="L79" s="166">
        <f t="shared" si="45"/>
        <v>0</v>
      </c>
      <c r="M79" s="165"/>
      <c r="N79" s="166">
        <f t="shared" si="46"/>
        <v>0</v>
      </c>
      <c r="O79" s="166">
        <f t="shared" si="47"/>
        <v>0</v>
      </c>
    </row>
    <row r="80" spans="1:15" ht="25.5">
      <c r="A80" s="116" t="s">
        <v>241</v>
      </c>
      <c r="B80" s="126" t="s">
        <v>111</v>
      </c>
      <c r="C80" s="110" t="s">
        <v>53</v>
      </c>
      <c r="D80" s="125">
        <f>D79</f>
        <v>1304.1</v>
      </c>
      <c r="E80" s="164"/>
      <c r="F80" s="149"/>
      <c r="G80" s="165">
        <f t="shared" si="42"/>
        <v>0</v>
      </c>
      <c r="H80" s="70"/>
      <c r="I80" s="165"/>
      <c r="J80" s="166">
        <f t="shared" si="43"/>
        <v>0</v>
      </c>
      <c r="K80" s="165">
        <f t="shared" si="44"/>
        <v>0</v>
      </c>
      <c r="L80" s="166">
        <f t="shared" si="45"/>
        <v>0</v>
      </c>
      <c r="M80" s="165"/>
      <c r="N80" s="166">
        <f t="shared" si="46"/>
        <v>0</v>
      </c>
      <c r="O80" s="166">
        <f t="shared" si="47"/>
        <v>0</v>
      </c>
    </row>
    <row r="81" spans="1:15" ht="51">
      <c r="A81" s="116" t="s">
        <v>242</v>
      </c>
      <c r="B81" s="111" t="s">
        <v>112</v>
      </c>
      <c r="C81" s="110" t="s">
        <v>60</v>
      </c>
      <c r="D81" s="122">
        <v>44</v>
      </c>
      <c r="E81" s="164"/>
      <c r="F81" s="149"/>
      <c r="G81" s="165">
        <f t="shared" si="42"/>
        <v>0</v>
      </c>
      <c r="H81" s="166"/>
      <c r="I81" s="165"/>
      <c r="J81" s="166">
        <f>SUM(G81:I81)</f>
        <v>0</v>
      </c>
      <c r="K81" s="165">
        <f t="shared" si="44"/>
        <v>0</v>
      </c>
      <c r="L81" s="166">
        <f t="shared" si="45"/>
        <v>0</v>
      </c>
      <c r="M81" s="165">
        <f>D81*H81</f>
        <v>0</v>
      </c>
      <c r="N81" s="166">
        <f t="shared" si="46"/>
        <v>0</v>
      </c>
      <c r="O81" s="166">
        <f>SUM(L81:N81)</f>
        <v>0</v>
      </c>
    </row>
    <row r="82" spans="1:15" ht="76.5">
      <c r="A82" s="116" t="s">
        <v>243</v>
      </c>
      <c r="B82" s="111" t="s">
        <v>113</v>
      </c>
      <c r="C82" s="110" t="s">
        <v>60</v>
      </c>
      <c r="D82" s="122">
        <v>7</v>
      </c>
      <c r="E82" s="164"/>
      <c r="F82" s="149"/>
      <c r="G82" s="165">
        <f t="shared" si="42"/>
        <v>0</v>
      </c>
      <c r="H82" s="166"/>
      <c r="I82" s="165"/>
      <c r="J82" s="166">
        <f t="shared" si="43"/>
        <v>0</v>
      </c>
      <c r="K82" s="165">
        <f t="shared" si="44"/>
        <v>0</v>
      </c>
      <c r="L82" s="166">
        <f t="shared" si="45"/>
        <v>0</v>
      </c>
      <c r="M82" s="165">
        <f>D82*H82</f>
        <v>0</v>
      </c>
      <c r="N82" s="166">
        <f t="shared" si="46"/>
        <v>0</v>
      </c>
      <c r="O82" s="166">
        <f t="shared" si="47"/>
        <v>0</v>
      </c>
    </row>
    <row r="83" spans="1:15" ht="12.75">
      <c r="A83" s="116" t="s">
        <v>244</v>
      </c>
      <c r="B83" s="111" t="s">
        <v>114</v>
      </c>
      <c r="C83" s="110" t="s">
        <v>60</v>
      </c>
      <c r="D83" s="122">
        <v>3</v>
      </c>
      <c r="E83" s="164"/>
      <c r="F83" s="149"/>
      <c r="G83" s="165">
        <f t="shared" si="42"/>
        <v>0</v>
      </c>
      <c r="H83" s="166"/>
      <c r="I83" s="165"/>
      <c r="J83" s="166">
        <f>SUM(G83:I83)</f>
        <v>0</v>
      </c>
      <c r="K83" s="165">
        <f t="shared" si="44"/>
        <v>0</v>
      </c>
      <c r="L83" s="166">
        <f t="shared" si="45"/>
        <v>0</v>
      </c>
      <c r="M83" s="165"/>
      <c r="N83" s="166">
        <f t="shared" si="46"/>
        <v>0</v>
      </c>
      <c r="O83" s="166">
        <f>SUM(L83:N83)</f>
        <v>0</v>
      </c>
    </row>
    <row r="84" spans="1:15" ht="12.75">
      <c r="A84" s="131">
        <v>3</v>
      </c>
      <c r="B84" s="109" t="s">
        <v>115</v>
      </c>
      <c r="C84" s="19"/>
      <c r="D84" s="18"/>
      <c r="E84" s="25"/>
      <c r="F84" s="31"/>
      <c r="G84" s="33"/>
      <c r="H84" s="35"/>
      <c r="I84" s="33"/>
      <c r="J84" s="35"/>
      <c r="K84" s="33"/>
      <c r="L84" s="35"/>
      <c r="M84" s="33"/>
      <c r="N84" s="35"/>
      <c r="O84" s="41"/>
    </row>
    <row r="85" spans="1:15" ht="51">
      <c r="A85" s="116" t="s">
        <v>272</v>
      </c>
      <c r="B85" s="117" t="s">
        <v>116</v>
      </c>
      <c r="C85" s="118" t="s">
        <v>53</v>
      </c>
      <c r="D85" s="114">
        <v>6</v>
      </c>
      <c r="E85" s="167"/>
      <c r="F85" s="149"/>
      <c r="G85" s="148">
        <f aca="true" t="shared" si="48" ref="G85:G110">E85*F85</f>
        <v>0</v>
      </c>
      <c r="H85" s="70"/>
      <c r="I85" s="165"/>
      <c r="J85" s="166">
        <f aca="true" t="shared" si="49" ref="J85:J110">SUM(G85:I85)</f>
        <v>0</v>
      </c>
      <c r="K85" s="165">
        <f aca="true" t="shared" si="50" ref="K85:K110">D85*E85</f>
        <v>0</v>
      </c>
      <c r="L85" s="166">
        <f aca="true" t="shared" si="51" ref="L85:L110">D85*G85</f>
        <v>0</v>
      </c>
      <c r="M85" s="71">
        <f aca="true" t="shared" si="52" ref="M85:M110">D85*H85</f>
        <v>0</v>
      </c>
      <c r="N85" s="166">
        <f aca="true" t="shared" si="53" ref="N85:N110">I85*D85</f>
        <v>0</v>
      </c>
      <c r="O85" s="166">
        <f aca="true" t="shared" si="54" ref="O85:O110">SUM(L85:N85)</f>
        <v>0</v>
      </c>
    </row>
    <row r="86" spans="1:15" ht="38.25">
      <c r="A86" s="116" t="s">
        <v>273</v>
      </c>
      <c r="B86" s="117" t="s">
        <v>117</v>
      </c>
      <c r="C86" s="112" t="s">
        <v>53</v>
      </c>
      <c r="D86" s="114">
        <v>34.2</v>
      </c>
      <c r="E86" s="167"/>
      <c r="F86" s="149"/>
      <c r="G86" s="148">
        <f t="shared" si="48"/>
        <v>0</v>
      </c>
      <c r="H86" s="70"/>
      <c r="I86" s="165"/>
      <c r="J86" s="166">
        <f t="shared" si="49"/>
        <v>0</v>
      </c>
      <c r="K86" s="165">
        <f t="shared" si="50"/>
        <v>0</v>
      </c>
      <c r="L86" s="166">
        <f t="shared" si="51"/>
        <v>0</v>
      </c>
      <c r="M86" s="71">
        <f t="shared" si="52"/>
        <v>0</v>
      </c>
      <c r="N86" s="166">
        <f t="shared" si="53"/>
        <v>0</v>
      </c>
      <c r="O86" s="166">
        <f t="shared" si="54"/>
        <v>0</v>
      </c>
    </row>
    <row r="87" spans="1:15" ht="51">
      <c r="A87" s="116" t="s">
        <v>274</v>
      </c>
      <c r="B87" s="117" t="s">
        <v>118</v>
      </c>
      <c r="C87" s="112" t="s">
        <v>53</v>
      </c>
      <c r="D87" s="114">
        <v>34.2</v>
      </c>
      <c r="E87" s="167"/>
      <c r="F87" s="149"/>
      <c r="G87" s="148">
        <f t="shared" si="48"/>
        <v>0</v>
      </c>
      <c r="H87" s="70"/>
      <c r="I87" s="165"/>
      <c r="J87" s="166">
        <f t="shared" si="49"/>
        <v>0</v>
      </c>
      <c r="K87" s="165">
        <f t="shared" si="50"/>
        <v>0</v>
      </c>
      <c r="L87" s="166">
        <f t="shared" si="51"/>
        <v>0</v>
      </c>
      <c r="M87" s="71">
        <f t="shared" si="52"/>
        <v>0</v>
      </c>
      <c r="N87" s="166">
        <f t="shared" si="53"/>
        <v>0</v>
      </c>
      <c r="O87" s="166">
        <f t="shared" si="54"/>
        <v>0</v>
      </c>
    </row>
    <row r="88" spans="1:15" ht="38.25">
      <c r="A88" s="116" t="s">
        <v>275</v>
      </c>
      <c r="B88" s="117" t="s">
        <v>119</v>
      </c>
      <c r="C88" s="112" t="s">
        <v>53</v>
      </c>
      <c r="D88" s="114">
        <v>180.4</v>
      </c>
      <c r="E88" s="167"/>
      <c r="F88" s="149"/>
      <c r="G88" s="148">
        <f t="shared" si="48"/>
        <v>0</v>
      </c>
      <c r="H88" s="70"/>
      <c r="I88" s="165"/>
      <c r="J88" s="166">
        <f t="shared" si="49"/>
        <v>0</v>
      </c>
      <c r="K88" s="165">
        <f t="shared" si="50"/>
        <v>0</v>
      </c>
      <c r="L88" s="166">
        <f t="shared" si="51"/>
        <v>0</v>
      </c>
      <c r="M88" s="71">
        <f t="shared" si="52"/>
        <v>0</v>
      </c>
      <c r="N88" s="166">
        <f t="shared" si="53"/>
        <v>0</v>
      </c>
      <c r="O88" s="166">
        <f t="shared" si="54"/>
        <v>0</v>
      </c>
    </row>
    <row r="89" spans="1:15" ht="38.25">
      <c r="A89" s="116" t="s">
        <v>276</v>
      </c>
      <c r="B89" s="119" t="s">
        <v>120</v>
      </c>
      <c r="C89" s="112" t="s">
        <v>53</v>
      </c>
      <c r="D89" s="114">
        <v>947.1</v>
      </c>
      <c r="E89" s="167"/>
      <c r="F89" s="149"/>
      <c r="G89" s="148">
        <f t="shared" si="48"/>
        <v>0</v>
      </c>
      <c r="H89" s="70"/>
      <c r="I89" s="165"/>
      <c r="J89" s="166">
        <f t="shared" si="49"/>
        <v>0</v>
      </c>
      <c r="K89" s="165">
        <f t="shared" si="50"/>
        <v>0</v>
      </c>
      <c r="L89" s="166">
        <f t="shared" si="51"/>
        <v>0</v>
      </c>
      <c r="M89" s="71">
        <f t="shared" si="52"/>
        <v>0</v>
      </c>
      <c r="N89" s="166">
        <f t="shared" si="53"/>
        <v>0</v>
      </c>
      <c r="O89" s="166">
        <f t="shared" si="54"/>
        <v>0</v>
      </c>
    </row>
    <row r="90" spans="1:15" ht="51">
      <c r="A90" s="116" t="s">
        <v>277</v>
      </c>
      <c r="B90" s="119" t="s">
        <v>121</v>
      </c>
      <c r="C90" s="112" t="s">
        <v>53</v>
      </c>
      <c r="D90" s="114">
        <v>5.4</v>
      </c>
      <c r="E90" s="167"/>
      <c r="F90" s="149"/>
      <c r="G90" s="148">
        <f t="shared" si="48"/>
        <v>0</v>
      </c>
      <c r="H90" s="70"/>
      <c r="I90" s="165"/>
      <c r="J90" s="166">
        <f t="shared" si="49"/>
        <v>0</v>
      </c>
      <c r="K90" s="165">
        <f t="shared" si="50"/>
        <v>0</v>
      </c>
      <c r="L90" s="166">
        <f t="shared" si="51"/>
        <v>0</v>
      </c>
      <c r="M90" s="71">
        <f t="shared" si="52"/>
        <v>0</v>
      </c>
      <c r="N90" s="166">
        <f t="shared" si="53"/>
        <v>0</v>
      </c>
      <c r="O90" s="166">
        <f t="shared" si="54"/>
        <v>0</v>
      </c>
    </row>
    <row r="91" spans="1:15" ht="38.25">
      <c r="A91" s="116" t="s">
        <v>278</v>
      </c>
      <c r="B91" s="119" t="s">
        <v>122</v>
      </c>
      <c r="C91" s="112" t="s">
        <v>53</v>
      </c>
      <c r="D91" s="114">
        <v>15.6</v>
      </c>
      <c r="E91" s="167"/>
      <c r="F91" s="149"/>
      <c r="G91" s="148">
        <f t="shared" si="48"/>
        <v>0</v>
      </c>
      <c r="H91" s="70"/>
      <c r="I91" s="165"/>
      <c r="J91" s="166">
        <f t="shared" si="49"/>
        <v>0</v>
      </c>
      <c r="K91" s="165">
        <f t="shared" si="50"/>
        <v>0</v>
      </c>
      <c r="L91" s="166">
        <f t="shared" si="51"/>
        <v>0</v>
      </c>
      <c r="M91" s="71">
        <f t="shared" si="52"/>
        <v>0</v>
      </c>
      <c r="N91" s="166">
        <f t="shared" si="53"/>
        <v>0</v>
      </c>
      <c r="O91" s="166">
        <f t="shared" si="54"/>
        <v>0</v>
      </c>
    </row>
    <row r="92" spans="1:15" ht="38.25">
      <c r="A92" s="116" t="s">
        <v>279</v>
      </c>
      <c r="B92" s="119" t="s">
        <v>123</v>
      </c>
      <c r="C92" s="112" t="s">
        <v>53</v>
      </c>
      <c r="D92" s="114">
        <v>93.6</v>
      </c>
      <c r="E92" s="167"/>
      <c r="F92" s="149"/>
      <c r="G92" s="148">
        <f t="shared" si="48"/>
        <v>0</v>
      </c>
      <c r="H92" s="70"/>
      <c r="I92" s="165"/>
      <c r="J92" s="166">
        <f t="shared" si="49"/>
        <v>0</v>
      </c>
      <c r="K92" s="165">
        <f t="shared" si="50"/>
        <v>0</v>
      </c>
      <c r="L92" s="166">
        <f t="shared" si="51"/>
        <v>0</v>
      </c>
      <c r="M92" s="71">
        <f t="shared" si="52"/>
        <v>0</v>
      </c>
      <c r="N92" s="166">
        <f t="shared" si="53"/>
        <v>0</v>
      </c>
      <c r="O92" s="166">
        <f t="shared" si="54"/>
        <v>0</v>
      </c>
    </row>
    <row r="93" spans="1:15" ht="89.25">
      <c r="A93" s="116" t="s">
        <v>280</v>
      </c>
      <c r="B93" s="127" t="s">
        <v>485</v>
      </c>
      <c r="C93" s="110" t="s">
        <v>18</v>
      </c>
      <c r="D93" s="115">
        <v>1</v>
      </c>
      <c r="E93" s="164"/>
      <c r="F93" s="166"/>
      <c r="G93" s="165">
        <f t="shared" si="48"/>
        <v>0</v>
      </c>
      <c r="H93" s="166"/>
      <c r="I93" s="165"/>
      <c r="J93" s="166">
        <f t="shared" si="49"/>
        <v>0</v>
      </c>
      <c r="K93" s="165">
        <f t="shared" si="50"/>
        <v>0</v>
      </c>
      <c r="L93" s="166">
        <f t="shared" si="51"/>
        <v>0</v>
      </c>
      <c r="M93" s="165">
        <f t="shared" si="52"/>
        <v>0</v>
      </c>
      <c r="N93" s="166">
        <f t="shared" si="53"/>
        <v>0</v>
      </c>
      <c r="O93" s="166">
        <f t="shared" si="54"/>
        <v>0</v>
      </c>
    </row>
    <row r="94" spans="1:15" ht="25.5">
      <c r="A94" s="116" t="s">
        <v>281</v>
      </c>
      <c r="B94" s="127" t="s">
        <v>124</v>
      </c>
      <c r="C94" s="110" t="s">
        <v>18</v>
      </c>
      <c r="D94" s="115">
        <v>2</v>
      </c>
      <c r="E94" s="164"/>
      <c r="F94" s="149"/>
      <c r="G94" s="165">
        <f t="shared" si="48"/>
        <v>0</v>
      </c>
      <c r="H94" s="70"/>
      <c r="I94" s="165"/>
      <c r="J94" s="166">
        <f t="shared" si="49"/>
        <v>0</v>
      </c>
      <c r="K94" s="165">
        <f t="shared" si="50"/>
        <v>0</v>
      </c>
      <c r="L94" s="166">
        <f t="shared" si="51"/>
        <v>0</v>
      </c>
      <c r="M94" s="165">
        <f t="shared" si="52"/>
        <v>0</v>
      </c>
      <c r="N94" s="166">
        <f t="shared" si="53"/>
        <v>0</v>
      </c>
      <c r="O94" s="166">
        <f t="shared" si="54"/>
        <v>0</v>
      </c>
    </row>
    <row r="95" spans="1:15" ht="25.5">
      <c r="A95" s="116" t="s">
        <v>282</v>
      </c>
      <c r="B95" s="127" t="s">
        <v>125</v>
      </c>
      <c r="C95" s="110" t="s">
        <v>170</v>
      </c>
      <c r="D95" s="115">
        <v>2</v>
      </c>
      <c r="E95" s="164"/>
      <c r="F95" s="149"/>
      <c r="G95" s="165">
        <f t="shared" si="48"/>
        <v>0</v>
      </c>
      <c r="H95" s="70"/>
      <c r="I95" s="165"/>
      <c r="J95" s="166">
        <f t="shared" si="49"/>
        <v>0</v>
      </c>
      <c r="K95" s="165">
        <f t="shared" si="50"/>
        <v>0</v>
      </c>
      <c r="L95" s="166">
        <f t="shared" si="51"/>
        <v>0</v>
      </c>
      <c r="M95" s="165">
        <f t="shared" si="52"/>
        <v>0</v>
      </c>
      <c r="N95" s="166">
        <f t="shared" si="53"/>
        <v>0</v>
      </c>
      <c r="O95" s="166">
        <f t="shared" si="54"/>
        <v>0</v>
      </c>
    </row>
    <row r="96" spans="1:15" ht="51">
      <c r="A96" s="116" t="s">
        <v>283</v>
      </c>
      <c r="B96" s="127" t="s">
        <v>126</v>
      </c>
      <c r="C96" s="110" t="s">
        <v>18</v>
      </c>
      <c r="D96" s="115">
        <v>1</v>
      </c>
      <c r="E96" s="164"/>
      <c r="F96" s="149"/>
      <c r="G96" s="165">
        <f t="shared" si="48"/>
        <v>0</v>
      </c>
      <c r="H96" s="70"/>
      <c r="I96" s="165"/>
      <c r="J96" s="166">
        <f t="shared" si="49"/>
        <v>0</v>
      </c>
      <c r="K96" s="165">
        <f t="shared" si="50"/>
        <v>0</v>
      </c>
      <c r="L96" s="166">
        <f t="shared" si="51"/>
        <v>0</v>
      </c>
      <c r="M96" s="165">
        <f t="shared" si="52"/>
        <v>0</v>
      </c>
      <c r="N96" s="166">
        <f t="shared" si="53"/>
        <v>0</v>
      </c>
      <c r="O96" s="166">
        <f t="shared" si="54"/>
        <v>0</v>
      </c>
    </row>
    <row r="97" spans="1:15" ht="51">
      <c r="A97" s="116" t="s">
        <v>284</v>
      </c>
      <c r="B97" s="347" t="s">
        <v>878</v>
      </c>
      <c r="C97" s="110" t="s">
        <v>18</v>
      </c>
      <c r="D97" s="115">
        <v>2</v>
      </c>
      <c r="E97" s="164"/>
      <c r="F97" s="149"/>
      <c r="G97" s="165">
        <f t="shared" si="48"/>
        <v>0</v>
      </c>
      <c r="H97" s="70"/>
      <c r="I97" s="165"/>
      <c r="J97" s="166">
        <f t="shared" si="49"/>
        <v>0</v>
      </c>
      <c r="K97" s="165">
        <f t="shared" si="50"/>
        <v>0</v>
      </c>
      <c r="L97" s="166">
        <f t="shared" si="51"/>
        <v>0</v>
      </c>
      <c r="M97" s="165">
        <f t="shared" si="52"/>
        <v>0</v>
      </c>
      <c r="N97" s="166">
        <f t="shared" si="53"/>
        <v>0</v>
      </c>
      <c r="O97" s="166">
        <f t="shared" si="54"/>
        <v>0</v>
      </c>
    </row>
    <row r="98" spans="1:15" ht="51">
      <c r="A98" s="116" t="s">
        <v>285</v>
      </c>
      <c r="B98" s="348" t="s">
        <v>877</v>
      </c>
      <c r="C98" s="135" t="s">
        <v>18</v>
      </c>
      <c r="D98" s="136">
        <v>13</v>
      </c>
      <c r="E98" s="164"/>
      <c r="F98" s="149"/>
      <c r="G98" s="165">
        <f t="shared" si="48"/>
        <v>0</v>
      </c>
      <c r="H98" s="70"/>
      <c r="I98" s="165"/>
      <c r="J98" s="166">
        <f t="shared" si="49"/>
        <v>0</v>
      </c>
      <c r="K98" s="165">
        <f t="shared" si="50"/>
        <v>0</v>
      </c>
      <c r="L98" s="166">
        <f t="shared" si="51"/>
        <v>0</v>
      </c>
      <c r="M98" s="165">
        <f t="shared" si="52"/>
        <v>0</v>
      </c>
      <c r="N98" s="166">
        <f t="shared" si="53"/>
        <v>0</v>
      </c>
      <c r="O98" s="166">
        <f t="shared" si="54"/>
        <v>0</v>
      </c>
    </row>
    <row r="99" spans="1:15" ht="12.75">
      <c r="A99" s="116" t="s">
        <v>286</v>
      </c>
      <c r="B99" s="128" t="s">
        <v>245</v>
      </c>
      <c r="C99" s="118" t="s">
        <v>170</v>
      </c>
      <c r="D99" s="140">
        <v>1</v>
      </c>
      <c r="E99" s="167"/>
      <c r="F99" s="149"/>
      <c r="G99" s="148">
        <f t="shared" si="48"/>
        <v>0</v>
      </c>
      <c r="H99" s="70"/>
      <c r="I99" s="165"/>
      <c r="J99" s="166">
        <f t="shared" si="49"/>
        <v>0</v>
      </c>
      <c r="K99" s="165">
        <f t="shared" si="50"/>
        <v>0</v>
      </c>
      <c r="L99" s="166">
        <f t="shared" si="51"/>
        <v>0</v>
      </c>
      <c r="M99" s="165">
        <f t="shared" si="52"/>
        <v>0</v>
      </c>
      <c r="N99" s="166">
        <f t="shared" si="53"/>
        <v>0</v>
      </c>
      <c r="O99" s="166">
        <f t="shared" si="54"/>
        <v>0</v>
      </c>
    </row>
    <row r="100" spans="1:15" ht="12.75">
      <c r="A100" s="116" t="s">
        <v>287</v>
      </c>
      <c r="B100" s="128" t="s">
        <v>246</v>
      </c>
      <c r="C100" s="118" t="s">
        <v>170</v>
      </c>
      <c r="D100" s="140">
        <v>3</v>
      </c>
      <c r="E100" s="167"/>
      <c r="F100" s="149"/>
      <c r="G100" s="148">
        <f t="shared" si="48"/>
        <v>0</v>
      </c>
      <c r="H100" s="70"/>
      <c r="I100" s="165"/>
      <c r="J100" s="166">
        <f t="shared" si="49"/>
        <v>0</v>
      </c>
      <c r="K100" s="165">
        <f t="shared" si="50"/>
        <v>0</v>
      </c>
      <c r="L100" s="166">
        <f t="shared" si="51"/>
        <v>0</v>
      </c>
      <c r="M100" s="165">
        <f t="shared" si="52"/>
        <v>0</v>
      </c>
      <c r="N100" s="166">
        <f t="shared" si="53"/>
        <v>0</v>
      </c>
      <c r="O100" s="166">
        <f t="shared" si="54"/>
        <v>0</v>
      </c>
    </row>
    <row r="101" spans="1:15" ht="12.75">
      <c r="A101" s="116" t="s">
        <v>288</v>
      </c>
      <c r="B101" s="128" t="s">
        <v>247</v>
      </c>
      <c r="C101" s="118" t="s">
        <v>170</v>
      </c>
      <c r="D101" s="140">
        <v>1</v>
      </c>
      <c r="E101" s="167"/>
      <c r="F101" s="149"/>
      <c r="G101" s="148">
        <f t="shared" si="48"/>
        <v>0</v>
      </c>
      <c r="H101" s="70"/>
      <c r="I101" s="165"/>
      <c r="J101" s="166">
        <f t="shared" si="49"/>
        <v>0</v>
      </c>
      <c r="K101" s="165">
        <f t="shared" si="50"/>
        <v>0</v>
      </c>
      <c r="L101" s="166">
        <f t="shared" si="51"/>
        <v>0</v>
      </c>
      <c r="M101" s="165">
        <f t="shared" si="52"/>
        <v>0</v>
      </c>
      <c r="N101" s="166">
        <f t="shared" si="53"/>
        <v>0</v>
      </c>
      <c r="O101" s="166">
        <f t="shared" si="54"/>
        <v>0</v>
      </c>
    </row>
    <row r="102" spans="1:15" ht="12.75">
      <c r="A102" s="116" t="s">
        <v>289</v>
      </c>
      <c r="B102" s="127" t="s">
        <v>248</v>
      </c>
      <c r="C102" s="118" t="s">
        <v>170</v>
      </c>
      <c r="D102" s="140">
        <v>3</v>
      </c>
      <c r="E102" s="167"/>
      <c r="F102" s="149"/>
      <c r="G102" s="148">
        <f t="shared" si="48"/>
        <v>0</v>
      </c>
      <c r="H102" s="70"/>
      <c r="I102" s="165"/>
      <c r="J102" s="166">
        <f t="shared" si="49"/>
        <v>0</v>
      </c>
      <c r="K102" s="165">
        <f t="shared" si="50"/>
        <v>0</v>
      </c>
      <c r="L102" s="166">
        <f t="shared" si="51"/>
        <v>0</v>
      </c>
      <c r="M102" s="165">
        <f t="shared" si="52"/>
        <v>0</v>
      </c>
      <c r="N102" s="166">
        <f t="shared" si="53"/>
        <v>0</v>
      </c>
      <c r="O102" s="166">
        <f t="shared" si="54"/>
        <v>0</v>
      </c>
    </row>
    <row r="103" spans="1:15" ht="38.25">
      <c r="A103" s="116" t="s">
        <v>290</v>
      </c>
      <c r="B103" s="127" t="s">
        <v>249</v>
      </c>
      <c r="C103" s="118" t="s">
        <v>170</v>
      </c>
      <c r="D103" s="140">
        <v>11</v>
      </c>
      <c r="E103" s="164"/>
      <c r="F103" s="149"/>
      <c r="G103" s="165">
        <f t="shared" si="48"/>
        <v>0</v>
      </c>
      <c r="H103" s="70"/>
      <c r="I103" s="165"/>
      <c r="J103" s="166">
        <f t="shared" si="49"/>
        <v>0</v>
      </c>
      <c r="K103" s="165">
        <f t="shared" si="50"/>
        <v>0</v>
      </c>
      <c r="L103" s="166">
        <f t="shared" si="51"/>
        <v>0</v>
      </c>
      <c r="M103" s="165">
        <f t="shared" si="52"/>
        <v>0</v>
      </c>
      <c r="N103" s="166">
        <f t="shared" si="53"/>
        <v>0</v>
      </c>
      <c r="O103" s="166">
        <f t="shared" si="54"/>
        <v>0</v>
      </c>
    </row>
    <row r="104" spans="1:15" ht="25.5">
      <c r="A104" s="116" t="s">
        <v>291</v>
      </c>
      <c r="B104" s="127" t="s">
        <v>250</v>
      </c>
      <c r="C104" s="118" t="s">
        <v>170</v>
      </c>
      <c r="D104" s="140">
        <v>13</v>
      </c>
      <c r="E104" s="167"/>
      <c r="F104" s="149"/>
      <c r="G104" s="148">
        <f t="shared" si="48"/>
        <v>0</v>
      </c>
      <c r="H104" s="70"/>
      <c r="I104" s="165"/>
      <c r="J104" s="166">
        <f t="shared" si="49"/>
        <v>0</v>
      </c>
      <c r="K104" s="165">
        <f t="shared" si="50"/>
        <v>0</v>
      </c>
      <c r="L104" s="166">
        <f t="shared" si="51"/>
        <v>0</v>
      </c>
      <c r="M104" s="165">
        <f t="shared" si="52"/>
        <v>0</v>
      </c>
      <c r="N104" s="166">
        <f t="shared" si="53"/>
        <v>0</v>
      </c>
      <c r="O104" s="166">
        <f t="shared" si="54"/>
        <v>0</v>
      </c>
    </row>
    <row r="105" spans="1:15" ht="12.75">
      <c r="A105" s="116" t="s">
        <v>292</v>
      </c>
      <c r="B105" s="128" t="s">
        <v>251</v>
      </c>
      <c r="C105" s="118" t="s">
        <v>170</v>
      </c>
      <c r="D105" s="140">
        <v>1</v>
      </c>
      <c r="E105" s="167"/>
      <c r="F105" s="149"/>
      <c r="G105" s="148">
        <f t="shared" si="48"/>
        <v>0</v>
      </c>
      <c r="H105" s="70"/>
      <c r="I105" s="165"/>
      <c r="J105" s="166">
        <f t="shared" si="49"/>
        <v>0</v>
      </c>
      <c r="K105" s="165">
        <f t="shared" si="50"/>
        <v>0</v>
      </c>
      <c r="L105" s="166">
        <f t="shared" si="51"/>
        <v>0</v>
      </c>
      <c r="M105" s="165">
        <f t="shared" si="52"/>
        <v>0</v>
      </c>
      <c r="N105" s="166">
        <f t="shared" si="53"/>
        <v>0</v>
      </c>
      <c r="O105" s="166">
        <f t="shared" si="54"/>
        <v>0</v>
      </c>
    </row>
    <row r="106" spans="1:15" ht="12.75">
      <c r="A106" s="116" t="s">
        <v>293</v>
      </c>
      <c r="B106" s="127" t="s">
        <v>252</v>
      </c>
      <c r="C106" s="118" t="s">
        <v>170</v>
      </c>
      <c r="D106" s="140">
        <v>2</v>
      </c>
      <c r="E106" s="167"/>
      <c r="F106" s="149"/>
      <c r="G106" s="148">
        <f t="shared" si="48"/>
        <v>0</v>
      </c>
      <c r="H106" s="70"/>
      <c r="I106" s="165"/>
      <c r="J106" s="166">
        <f t="shared" si="49"/>
        <v>0</v>
      </c>
      <c r="K106" s="165">
        <f t="shared" si="50"/>
        <v>0</v>
      </c>
      <c r="L106" s="166">
        <f t="shared" si="51"/>
        <v>0</v>
      </c>
      <c r="M106" s="165">
        <f t="shared" si="52"/>
        <v>0</v>
      </c>
      <c r="N106" s="166">
        <f t="shared" si="53"/>
        <v>0</v>
      </c>
      <c r="O106" s="166">
        <f t="shared" si="54"/>
        <v>0</v>
      </c>
    </row>
    <row r="107" spans="1:15" ht="12.75">
      <c r="A107" s="116" t="s">
        <v>294</v>
      </c>
      <c r="B107" s="127" t="s">
        <v>253</v>
      </c>
      <c r="C107" s="118" t="s">
        <v>170</v>
      </c>
      <c r="D107" s="140">
        <v>14</v>
      </c>
      <c r="E107" s="167"/>
      <c r="F107" s="149"/>
      <c r="G107" s="148">
        <f t="shared" si="48"/>
        <v>0</v>
      </c>
      <c r="H107" s="70"/>
      <c r="I107" s="165"/>
      <c r="J107" s="166">
        <f t="shared" si="49"/>
        <v>0</v>
      </c>
      <c r="K107" s="165">
        <f t="shared" si="50"/>
        <v>0</v>
      </c>
      <c r="L107" s="166">
        <f t="shared" si="51"/>
        <v>0</v>
      </c>
      <c r="M107" s="165">
        <f t="shared" si="52"/>
        <v>0</v>
      </c>
      <c r="N107" s="166">
        <f t="shared" si="53"/>
        <v>0</v>
      </c>
      <c r="O107" s="166">
        <f t="shared" si="54"/>
        <v>0</v>
      </c>
    </row>
    <row r="108" spans="1:15" ht="51">
      <c r="A108" s="116" t="s">
        <v>295</v>
      </c>
      <c r="B108" s="127" t="s">
        <v>254</v>
      </c>
      <c r="C108" s="118" t="s">
        <v>170</v>
      </c>
      <c r="D108" s="140">
        <v>14</v>
      </c>
      <c r="E108" s="164"/>
      <c r="F108" s="149"/>
      <c r="G108" s="165">
        <f t="shared" si="48"/>
        <v>0</v>
      </c>
      <c r="H108" s="70"/>
      <c r="I108" s="165"/>
      <c r="J108" s="166">
        <f t="shared" si="49"/>
        <v>0</v>
      </c>
      <c r="K108" s="165">
        <f t="shared" si="50"/>
        <v>0</v>
      </c>
      <c r="L108" s="166">
        <f t="shared" si="51"/>
        <v>0</v>
      </c>
      <c r="M108" s="165">
        <f t="shared" si="52"/>
        <v>0</v>
      </c>
      <c r="N108" s="166">
        <f t="shared" si="53"/>
        <v>0</v>
      </c>
      <c r="O108" s="166">
        <f t="shared" si="54"/>
        <v>0</v>
      </c>
    </row>
    <row r="109" spans="1:15" ht="52.5">
      <c r="A109" s="116" t="s">
        <v>296</v>
      </c>
      <c r="B109" s="127" t="s">
        <v>255</v>
      </c>
      <c r="C109" s="118" t="s">
        <v>170</v>
      </c>
      <c r="D109" s="140">
        <v>2</v>
      </c>
      <c r="E109" s="164"/>
      <c r="F109" s="149"/>
      <c r="G109" s="165">
        <f t="shared" si="48"/>
        <v>0</v>
      </c>
      <c r="H109" s="70"/>
      <c r="I109" s="165"/>
      <c r="J109" s="166">
        <f t="shared" si="49"/>
        <v>0</v>
      </c>
      <c r="K109" s="165">
        <f t="shared" si="50"/>
        <v>0</v>
      </c>
      <c r="L109" s="166">
        <f t="shared" si="51"/>
        <v>0</v>
      </c>
      <c r="M109" s="165">
        <f t="shared" si="52"/>
        <v>0</v>
      </c>
      <c r="N109" s="166">
        <f t="shared" si="53"/>
        <v>0</v>
      </c>
      <c r="O109" s="166">
        <f t="shared" si="54"/>
        <v>0</v>
      </c>
    </row>
    <row r="110" spans="1:15" ht="12.75">
      <c r="A110" s="116" t="s">
        <v>297</v>
      </c>
      <c r="B110" s="128" t="s">
        <v>256</v>
      </c>
      <c r="C110" s="118" t="s">
        <v>170</v>
      </c>
      <c r="D110" s="140">
        <v>3</v>
      </c>
      <c r="E110" s="167"/>
      <c r="F110" s="149"/>
      <c r="G110" s="148">
        <f t="shared" si="48"/>
        <v>0</v>
      </c>
      <c r="H110" s="70"/>
      <c r="I110" s="165"/>
      <c r="J110" s="166">
        <f t="shared" si="49"/>
        <v>0</v>
      </c>
      <c r="K110" s="165">
        <f t="shared" si="50"/>
        <v>0</v>
      </c>
      <c r="L110" s="166">
        <f t="shared" si="51"/>
        <v>0</v>
      </c>
      <c r="M110" s="165">
        <f t="shared" si="52"/>
        <v>0</v>
      </c>
      <c r="N110" s="166">
        <f t="shared" si="53"/>
        <v>0</v>
      </c>
      <c r="O110" s="166">
        <f t="shared" si="54"/>
        <v>0</v>
      </c>
    </row>
    <row r="111" spans="1:15" ht="12.75">
      <c r="A111" s="116" t="s">
        <v>298</v>
      </c>
      <c r="B111" s="128" t="s">
        <v>257</v>
      </c>
      <c r="C111" s="118" t="s">
        <v>170</v>
      </c>
      <c r="D111" s="140">
        <v>2</v>
      </c>
      <c r="E111" s="167"/>
      <c r="F111" s="149"/>
      <c r="G111" s="148">
        <f aca="true" t="shared" si="55" ref="G111:G118">E111*F111</f>
        <v>0</v>
      </c>
      <c r="H111" s="70"/>
      <c r="I111" s="165"/>
      <c r="J111" s="166">
        <f aca="true" t="shared" si="56" ref="J111:J118">SUM(G111:I111)</f>
        <v>0</v>
      </c>
      <c r="K111" s="165">
        <f aca="true" t="shared" si="57" ref="K111:K118">D111*E111</f>
        <v>0</v>
      </c>
      <c r="L111" s="166">
        <f aca="true" t="shared" si="58" ref="L111:L118">D111*G111</f>
        <v>0</v>
      </c>
      <c r="M111" s="165">
        <f aca="true" t="shared" si="59" ref="M111:M118">D111*H111</f>
        <v>0</v>
      </c>
      <c r="N111" s="166">
        <f aca="true" t="shared" si="60" ref="N111:N118">I111*D111</f>
        <v>0</v>
      </c>
      <c r="O111" s="166">
        <f aca="true" t="shared" si="61" ref="O111:O118">SUM(L111:N111)</f>
        <v>0</v>
      </c>
    </row>
    <row r="112" spans="1:15" ht="12.75">
      <c r="A112" s="116" t="s">
        <v>299</v>
      </c>
      <c r="B112" s="128" t="s">
        <v>258</v>
      </c>
      <c r="C112" s="118" t="s">
        <v>170</v>
      </c>
      <c r="D112" s="140">
        <v>2</v>
      </c>
      <c r="E112" s="167"/>
      <c r="F112" s="149"/>
      <c r="G112" s="148">
        <f t="shared" si="55"/>
        <v>0</v>
      </c>
      <c r="H112" s="70"/>
      <c r="I112" s="165"/>
      <c r="J112" s="166">
        <f t="shared" si="56"/>
        <v>0</v>
      </c>
      <c r="K112" s="165">
        <f t="shared" si="57"/>
        <v>0</v>
      </c>
      <c r="L112" s="166">
        <f t="shared" si="58"/>
        <v>0</v>
      </c>
      <c r="M112" s="165">
        <f t="shared" si="59"/>
        <v>0</v>
      </c>
      <c r="N112" s="166">
        <f t="shared" si="60"/>
        <v>0</v>
      </c>
      <c r="O112" s="166">
        <f t="shared" si="61"/>
        <v>0</v>
      </c>
    </row>
    <row r="113" spans="1:15" ht="12.75">
      <c r="A113" s="116" t="s">
        <v>300</v>
      </c>
      <c r="B113" s="128" t="s">
        <v>259</v>
      </c>
      <c r="C113" s="118" t="s">
        <v>170</v>
      </c>
      <c r="D113" s="140">
        <v>2</v>
      </c>
      <c r="E113" s="167"/>
      <c r="F113" s="149"/>
      <c r="G113" s="148">
        <f t="shared" si="55"/>
        <v>0</v>
      </c>
      <c r="H113" s="70"/>
      <c r="I113" s="165"/>
      <c r="J113" s="166">
        <f t="shared" si="56"/>
        <v>0</v>
      </c>
      <c r="K113" s="165">
        <f t="shared" si="57"/>
        <v>0</v>
      </c>
      <c r="L113" s="166">
        <f t="shared" si="58"/>
        <v>0</v>
      </c>
      <c r="M113" s="165">
        <f t="shared" si="59"/>
        <v>0</v>
      </c>
      <c r="N113" s="166">
        <f t="shared" si="60"/>
        <v>0</v>
      </c>
      <c r="O113" s="166">
        <f t="shared" si="61"/>
        <v>0</v>
      </c>
    </row>
    <row r="114" spans="1:15" ht="12.75">
      <c r="A114" s="116" t="s">
        <v>301</v>
      </c>
      <c r="B114" s="127" t="s">
        <v>260</v>
      </c>
      <c r="C114" s="118" t="s">
        <v>170</v>
      </c>
      <c r="D114" s="140">
        <v>2</v>
      </c>
      <c r="E114" s="167"/>
      <c r="F114" s="149"/>
      <c r="G114" s="148">
        <f t="shared" si="55"/>
        <v>0</v>
      </c>
      <c r="H114" s="70"/>
      <c r="I114" s="165"/>
      <c r="J114" s="166">
        <f t="shared" si="56"/>
        <v>0</v>
      </c>
      <c r="K114" s="165">
        <f t="shared" si="57"/>
        <v>0</v>
      </c>
      <c r="L114" s="166">
        <f t="shared" si="58"/>
        <v>0</v>
      </c>
      <c r="M114" s="165">
        <f t="shared" si="59"/>
        <v>0</v>
      </c>
      <c r="N114" s="166">
        <f t="shared" si="60"/>
        <v>0</v>
      </c>
      <c r="O114" s="166">
        <f t="shared" si="61"/>
        <v>0</v>
      </c>
    </row>
    <row r="115" spans="1:15" ht="12.75">
      <c r="A115" s="116" t="s">
        <v>302</v>
      </c>
      <c r="B115" s="127" t="s">
        <v>261</v>
      </c>
      <c r="C115" s="118" t="s">
        <v>170</v>
      </c>
      <c r="D115" s="141">
        <v>1</v>
      </c>
      <c r="E115" s="167"/>
      <c r="F115" s="149"/>
      <c r="G115" s="148">
        <f t="shared" si="55"/>
        <v>0</v>
      </c>
      <c r="H115" s="70"/>
      <c r="I115" s="165"/>
      <c r="J115" s="166">
        <f t="shared" si="56"/>
        <v>0</v>
      </c>
      <c r="K115" s="165">
        <f t="shared" si="57"/>
        <v>0</v>
      </c>
      <c r="L115" s="166">
        <f t="shared" si="58"/>
        <v>0</v>
      </c>
      <c r="M115" s="165">
        <f t="shared" si="59"/>
        <v>0</v>
      </c>
      <c r="N115" s="166">
        <f t="shared" si="60"/>
        <v>0</v>
      </c>
      <c r="O115" s="166">
        <f t="shared" si="61"/>
        <v>0</v>
      </c>
    </row>
    <row r="116" spans="1:15" ht="12.75">
      <c r="A116" s="116" t="s">
        <v>303</v>
      </c>
      <c r="B116" s="127" t="s">
        <v>262</v>
      </c>
      <c r="C116" s="118" t="s">
        <v>170</v>
      </c>
      <c r="D116" s="141">
        <v>15</v>
      </c>
      <c r="E116" s="167"/>
      <c r="F116" s="149"/>
      <c r="G116" s="148">
        <f t="shared" si="55"/>
        <v>0</v>
      </c>
      <c r="H116" s="70"/>
      <c r="I116" s="165"/>
      <c r="J116" s="166">
        <f t="shared" si="56"/>
        <v>0</v>
      </c>
      <c r="K116" s="165">
        <f t="shared" si="57"/>
        <v>0</v>
      </c>
      <c r="L116" s="166">
        <f t="shared" si="58"/>
        <v>0</v>
      </c>
      <c r="M116" s="165">
        <f t="shared" si="59"/>
        <v>0</v>
      </c>
      <c r="N116" s="166">
        <f t="shared" si="60"/>
        <v>0</v>
      </c>
      <c r="O116" s="166">
        <f t="shared" si="61"/>
        <v>0</v>
      </c>
    </row>
    <row r="117" spans="1:15" ht="12.75">
      <c r="A117" s="116" t="s">
        <v>304</v>
      </c>
      <c r="B117" s="127" t="s">
        <v>263</v>
      </c>
      <c r="C117" s="118" t="s">
        <v>170</v>
      </c>
      <c r="D117" s="141">
        <v>1</v>
      </c>
      <c r="E117" s="167"/>
      <c r="F117" s="149"/>
      <c r="G117" s="148">
        <f t="shared" si="55"/>
        <v>0</v>
      </c>
      <c r="H117" s="70"/>
      <c r="I117" s="165"/>
      <c r="J117" s="166">
        <f t="shared" si="56"/>
        <v>0</v>
      </c>
      <c r="K117" s="165">
        <f t="shared" si="57"/>
        <v>0</v>
      </c>
      <c r="L117" s="166">
        <f t="shared" si="58"/>
        <v>0</v>
      </c>
      <c r="M117" s="165">
        <f t="shared" si="59"/>
        <v>0</v>
      </c>
      <c r="N117" s="166">
        <f t="shared" si="60"/>
        <v>0</v>
      </c>
      <c r="O117" s="166">
        <f t="shared" si="61"/>
        <v>0</v>
      </c>
    </row>
    <row r="118" spans="1:15" ht="12.75">
      <c r="A118" s="116" t="s">
        <v>305</v>
      </c>
      <c r="B118" s="127" t="s">
        <v>264</v>
      </c>
      <c r="C118" s="118" t="s">
        <v>170</v>
      </c>
      <c r="D118" s="140">
        <v>1</v>
      </c>
      <c r="E118" s="167"/>
      <c r="F118" s="149"/>
      <c r="G118" s="148">
        <f t="shared" si="55"/>
        <v>0</v>
      </c>
      <c r="H118" s="70"/>
      <c r="I118" s="165"/>
      <c r="J118" s="166">
        <f t="shared" si="56"/>
        <v>0</v>
      </c>
      <c r="K118" s="165">
        <f t="shared" si="57"/>
        <v>0</v>
      </c>
      <c r="L118" s="166">
        <f t="shared" si="58"/>
        <v>0</v>
      </c>
      <c r="M118" s="165">
        <f t="shared" si="59"/>
        <v>0</v>
      </c>
      <c r="N118" s="166">
        <f t="shared" si="60"/>
        <v>0</v>
      </c>
      <c r="O118" s="166">
        <f t="shared" si="61"/>
        <v>0</v>
      </c>
    </row>
    <row r="119" spans="1:15" ht="12.75">
      <c r="A119" s="116" t="s">
        <v>306</v>
      </c>
      <c r="B119" s="127" t="s">
        <v>265</v>
      </c>
      <c r="C119" s="118" t="s">
        <v>170</v>
      </c>
      <c r="D119" s="140">
        <v>6</v>
      </c>
      <c r="E119" s="167"/>
      <c r="F119" s="149"/>
      <c r="G119" s="148">
        <f aca="true" t="shared" si="62" ref="G119:G129">E119*F119</f>
        <v>0</v>
      </c>
      <c r="H119" s="70"/>
      <c r="I119" s="165"/>
      <c r="J119" s="166">
        <f aca="true" t="shared" si="63" ref="J119:J126">SUM(G119:I119)</f>
        <v>0</v>
      </c>
      <c r="K119" s="165">
        <f aca="true" t="shared" si="64" ref="K119:K129">D119*E119</f>
        <v>0</v>
      </c>
      <c r="L119" s="166">
        <f aca="true" t="shared" si="65" ref="L119:L129">D119*G119</f>
        <v>0</v>
      </c>
      <c r="M119" s="165">
        <f aca="true" t="shared" si="66" ref="M119:M126">D119*H119</f>
        <v>0</v>
      </c>
      <c r="N119" s="166">
        <f aca="true" t="shared" si="67" ref="N119:N129">I119*D119</f>
        <v>0</v>
      </c>
      <c r="O119" s="166">
        <f aca="true" t="shared" si="68" ref="O119:O126">SUM(L119:N119)</f>
        <v>0</v>
      </c>
    </row>
    <row r="120" spans="1:15" ht="12.75">
      <c r="A120" s="116" t="s">
        <v>307</v>
      </c>
      <c r="B120" s="127" t="s">
        <v>266</v>
      </c>
      <c r="C120" s="118" t="s">
        <v>170</v>
      </c>
      <c r="D120" s="141">
        <v>2</v>
      </c>
      <c r="E120" s="167"/>
      <c r="F120" s="149"/>
      <c r="G120" s="148">
        <f t="shared" si="62"/>
        <v>0</v>
      </c>
      <c r="H120" s="70"/>
      <c r="I120" s="165"/>
      <c r="J120" s="166">
        <f t="shared" si="63"/>
        <v>0</v>
      </c>
      <c r="K120" s="165">
        <f t="shared" si="64"/>
        <v>0</v>
      </c>
      <c r="L120" s="166">
        <f t="shared" si="65"/>
        <v>0</v>
      </c>
      <c r="M120" s="165">
        <f t="shared" si="66"/>
        <v>0</v>
      </c>
      <c r="N120" s="166">
        <f t="shared" si="67"/>
        <v>0</v>
      </c>
      <c r="O120" s="166">
        <f t="shared" si="68"/>
        <v>0</v>
      </c>
    </row>
    <row r="121" spans="1:15" ht="12.75">
      <c r="A121" s="116" t="s">
        <v>308</v>
      </c>
      <c r="B121" s="127" t="s">
        <v>267</v>
      </c>
      <c r="C121" s="118" t="s">
        <v>170</v>
      </c>
      <c r="D121" s="141">
        <v>1</v>
      </c>
      <c r="E121" s="167"/>
      <c r="F121" s="149"/>
      <c r="G121" s="148">
        <f t="shared" si="62"/>
        <v>0</v>
      </c>
      <c r="H121" s="70"/>
      <c r="I121" s="165"/>
      <c r="J121" s="166">
        <f t="shared" si="63"/>
        <v>0</v>
      </c>
      <c r="K121" s="165">
        <f t="shared" si="64"/>
        <v>0</v>
      </c>
      <c r="L121" s="166">
        <f t="shared" si="65"/>
        <v>0</v>
      </c>
      <c r="M121" s="165">
        <f t="shared" si="66"/>
        <v>0</v>
      </c>
      <c r="N121" s="166">
        <f t="shared" si="67"/>
        <v>0</v>
      </c>
      <c r="O121" s="166">
        <f t="shared" si="68"/>
        <v>0</v>
      </c>
    </row>
    <row r="122" spans="1:15" ht="12.75">
      <c r="A122" s="116" t="s">
        <v>309</v>
      </c>
      <c r="B122" s="127" t="s">
        <v>268</v>
      </c>
      <c r="C122" s="118" t="s">
        <v>170</v>
      </c>
      <c r="D122" s="141">
        <v>2</v>
      </c>
      <c r="E122" s="167"/>
      <c r="F122" s="149"/>
      <c r="G122" s="148">
        <f t="shared" si="62"/>
        <v>0</v>
      </c>
      <c r="H122" s="70"/>
      <c r="I122" s="165"/>
      <c r="J122" s="166">
        <f t="shared" si="63"/>
        <v>0</v>
      </c>
      <c r="K122" s="165">
        <f t="shared" si="64"/>
        <v>0</v>
      </c>
      <c r="L122" s="166">
        <f t="shared" si="65"/>
        <v>0</v>
      </c>
      <c r="M122" s="165">
        <f t="shared" si="66"/>
        <v>0</v>
      </c>
      <c r="N122" s="166">
        <f t="shared" si="67"/>
        <v>0</v>
      </c>
      <c r="O122" s="166">
        <f t="shared" si="68"/>
        <v>0</v>
      </c>
    </row>
    <row r="123" spans="1:15" ht="12.75">
      <c r="A123" s="116" t="s">
        <v>310</v>
      </c>
      <c r="B123" s="127" t="s">
        <v>269</v>
      </c>
      <c r="C123" s="118" t="s">
        <v>170</v>
      </c>
      <c r="D123" s="141">
        <v>2</v>
      </c>
      <c r="E123" s="167"/>
      <c r="F123" s="149"/>
      <c r="G123" s="148">
        <f t="shared" si="62"/>
        <v>0</v>
      </c>
      <c r="H123" s="70"/>
      <c r="I123" s="165"/>
      <c r="J123" s="166">
        <f t="shared" si="63"/>
        <v>0</v>
      </c>
      <c r="K123" s="165">
        <f t="shared" si="64"/>
        <v>0</v>
      </c>
      <c r="L123" s="166">
        <f t="shared" si="65"/>
        <v>0</v>
      </c>
      <c r="M123" s="165">
        <f t="shared" si="66"/>
        <v>0</v>
      </c>
      <c r="N123" s="166">
        <f t="shared" si="67"/>
        <v>0</v>
      </c>
      <c r="O123" s="166">
        <f t="shared" si="68"/>
        <v>0</v>
      </c>
    </row>
    <row r="124" spans="1:15" ht="12.75">
      <c r="A124" s="116" t="s">
        <v>311</v>
      </c>
      <c r="B124" s="127" t="s">
        <v>270</v>
      </c>
      <c r="C124" s="118" t="s">
        <v>170</v>
      </c>
      <c r="D124" s="141">
        <v>1</v>
      </c>
      <c r="E124" s="167"/>
      <c r="F124" s="149"/>
      <c r="G124" s="148">
        <f t="shared" si="62"/>
        <v>0</v>
      </c>
      <c r="H124" s="70"/>
      <c r="I124" s="165"/>
      <c r="J124" s="166">
        <f t="shared" si="63"/>
        <v>0</v>
      </c>
      <c r="K124" s="165">
        <f t="shared" si="64"/>
        <v>0</v>
      </c>
      <c r="L124" s="166">
        <f t="shared" si="65"/>
        <v>0</v>
      </c>
      <c r="M124" s="165">
        <f t="shared" si="66"/>
        <v>0</v>
      </c>
      <c r="N124" s="166">
        <f t="shared" si="67"/>
        <v>0</v>
      </c>
      <c r="O124" s="166">
        <f t="shared" si="68"/>
        <v>0</v>
      </c>
    </row>
    <row r="125" spans="1:15" ht="12.75">
      <c r="A125" s="116" t="s">
        <v>312</v>
      </c>
      <c r="B125" s="127" t="s">
        <v>271</v>
      </c>
      <c r="C125" s="118" t="s">
        <v>170</v>
      </c>
      <c r="D125" s="141">
        <v>1</v>
      </c>
      <c r="E125" s="167"/>
      <c r="F125" s="149"/>
      <c r="G125" s="148">
        <f t="shared" si="62"/>
        <v>0</v>
      </c>
      <c r="H125" s="70"/>
      <c r="I125" s="165"/>
      <c r="J125" s="166">
        <f t="shared" si="63"/>
        <v>0</v>
      </c>
      <c r="K125" s="165">
        <f t="shared" si="64"/>
        <v>0</v>
      </c>
      <c r="L125" s="166">
        <f t="shared" si="65"/>
        <v>0</v>
      </c>
      <c r="M125" s="165">
        <f t="shared" si="66"/>
        <v>0</v>
      </c>
      <c r="N125" s="166">
        <f t="shared" si="67"/>
        <v>0</v>
      </c>
      <c r="O125" s="166">
        <f t="shared" si="68"/>
        <v>0</v>
      </c>
    </row>
    <row r="126" spans="1:15" ht="12.75">
      <c r="A126" s="116" t="s">
        <v>313</v>
      </c>
      <c r="B126" s="119" t="s">
        <v>127</v>
      </c>
      <c r="C126" s="110" t="s">
        <v>53</v>
      </c>
      <c r="D126" s="114">
        <v>1167.7</v>
      </c>
      <c r="E126" s="167"/>
      <c r="F126" s="149"/>
      <c r="G126" s="148">
        <f t="shared" si="62"/>
        <v>0</v>
      </c>
      <c r="H126" s="70"/>
      <c r="I126" s="165"/>
      <c r="J126" s="166">
        <f t="shared" si="63"/>
        <v>0</v>
      </c>
      <c r="K126" s="165">
        <f t="shared" si="64"/>
        <v>0</v>
      </c>
      <c r="L126" s="166">
        <f t="shared" si="65"/>
        <v>0</v>
      </c>
      <c r="M126" s="165">
        <f t="shared" si="66"/>
        <v>0</v>
      </c>
      <c r="N126" s="166">
        <f t="shared" si="67"/>
        <v>0</v>
      </c>
      <c r="O126" s="166">
        <f t="shared" si="68"/>
        <v>0</v>
      </c>
    </row>
    <row r="127" spans="1:15" ht="12.75">
      <c r="A127" s="116" t="s">
        <v>314</v>
      </c>
      <c r="B127" s="126" t="s">
        <v>128</v>
      </c>
      <c r="C127" s="110" t="s">
        <v>53</v>
      </c>
      <c r="D127" s="114">
        <v>1167.7</v>
      </c>
      <c r="E127" s="164"/>
      <c r="F127" s="149"/>
      <c r="G127" s="165">
        <f t="shared" si="62"/>
        <v>0</v>
      </c>
      <c r="H127" s="70"/>
      <c r="I127" s="165"/>
      <c r="J127" s="166">
        <f>SUM(G127:I127)</f>
        <v>0</v>
      </c>
      <c r="K127" s="165">
        <f t="shared" si="64"/>
        <v>0</v>
      </c>
      <c r="L127" s="166">
        <f t="shared" si="65"/>
        <v>0</v>
      </c>
      <c r="M127" s="165"/>
      <c r="N127" s="166">
        <f t="shared" si="67"/>
        <v>0</v>
      </c>
      <c r="O127" s="166">
        <f>SUM(L127:N127)</f>
        <v>0</v>
      </c>
    </row>
    <row r="128" spans="1:15" ht="38.25">
      <c r="A128" s="116" t="s">
        <v>315</v>
      </c>
      <c r="B128" s="111" t="s">
        <v>129</v>
      </c>
      <c r="C128" s="110" t="s">
        <v>170</v>
      </c>
      <c r="D128" s="115">
        <v>17</v>
      </c>
      <c r="E128" s="164"/>
      <c r="F128" s="149"/>
      <c r="G128" s="165">
        <f t="shared" si="62"/>
        <v>0</v>
      </c>
      <c r="H128" s="166"/>
      <c r="I128" s="165"/>
      <c r="J128" s="166">
        <f>SUM(G128:I128)</f>
        <v>0</v>
      </c>
      <c r="K128" s="165">
        <f t="shared" si="64"/>
        <v>0</v>
      </c>
      <c r="L128" s="166">
        <f t="shared" si="65"/>
        <v>0</v>
      </c>
      <c r="M128" s="165"/>
      <c r="N128" s="166">
        <f t="shared" si="67"/>
        <v>0</v>
      </c>
      <c r="O128" s="166">
        <f>SUM(L128:N128)</f>
        <v>0</v>
      </c>
    </row>
    <row r="129" spans="1:15" ht="12.75">
      <c r="A129" s="116" t="s">
        <v>316</v>
      </c>
      <c r="B129" s="137" t="s">
        <v>105</v>
      </c>
      <c r="C129" s="138" t="s">
        <v>170</v>
      </c>
      <c r="D129" s="139">
        <v>1</v>
      </c>
      <c r="E129" s="164"/>
      <c r="F129" s="149"/>
      <c r="G129" s="165">
        <f t="shared" si="62"/>
        <v>0</v>
      </c>
      <c r="H129" s="166"/>
      <c r="I129" s="165"/>
      <c r="J129" s="166">
        <f>SUM(G129:I129)</f>
        <v>0</v>
      </c>
      <c r="K129" s="165">
        <f t="shared" si="64"/>
        <v>0</v>
      </c>
      <c r="L129" s="166">
        <f t="shared" si="65"/>
        <v>0</v>
      </c>
      <c r="M129" s="165">
        <f aca="true" t="shared" si="69" ref="M129:M138">D129*H129</f>
        <v>0</v>
      </c>
      <c r="N129" s="166">
        <f t="shared" si="67"/>
        <v>0</v>
      </c>
      <c r="O129" s="166">
        <f>SUM(L129:N129)</f>
        <v>0</v>
      </c>
    </row>
    <row r="130" spans="1:15" ht="25.5">
      <c r="A130" s="116" t="s">
        <v>317</v>
      </c>
      <c r="B130" s="129" t="s">
        <v>130</v>
      </c>
      <c r="C130" s="130" t="s">
        <v>18</v>
      </c>
      <c r="D130" s="115">
        <v>1</v>
      </c>
      <c r="E130" s="164"/>
      <c r="F130" s="149"/>
      <c r="G130" s="165">
        <f aca="true" t="shared" si="70" ref="G130:G138">E130*F130</f>
        <v>0</v>
      </c>
      <c r="H130" s="166"/>
      <c r="I130" s="165"/>
      <c r="J130" s="166">
        <f aca="true" t="shared" si="71" ref="J130:J138">SUM(G130:I130)</f>
        <v>0</v>
      </c>
      <c r="K130" s="165">
        <f aca="true" t="shared" si="72" ref="K130:K138">D130*E130</f>
        <v>0</v>
      </c>
      <c r="L130" s="166">
        <f aca="true" t="shared" si="73" ref="L130:L138">D130*G130</f>
        <v>0</v>
      </c>
      <c r="M130" s="165">
        <f t="shared" si="69"/>
        <v>0</v>
      </c>
      <c r="N130" s="166">
        <f aca="true" t="shared" si="74" ref="N130:N138">I130*D130</f>
        <v>0</v>
      </c>
      <c r="O130" s="166">
        <f aca="true" t="shared" si="75" ref="O130:O138">SUM(L130:N130)</f>
        <v>0</v>
      </c>
    </row>
    <row r="131" spans="1:15" ht="25.5">
      <c r="A131" s="116" t="s">
        <v>318</v>
      </c>
      <c r="B131" s="129" t="s">
        <v>131</v>
      </c>
      <c r="C131" s="130" t="s">
        <v>18</v>
      </c>
      <c r="D131" s="115">
        <v>1</v>
      </c>
      <c r="E131" s="164"/>
      <c r="F131" s="149"/>
      <c r="G131" s="165">
        <f t="shared" si="70"/>
        <v>0</v>
      </c>
      <c r="H131" s="166"/>
      <c r="I131" s="165"/>
      <c r="J131" s="166">
        <f t="shared" si="71"/>
        <v>0</v>
      </c>
      <c r="K131" s="165">
        <f t="shared" si="72"/>
        <v>0</v>
      </c>
      <c r="L131" s="166">
        <f t="shared" si="73"/>
        <v>0</v>
      </c>
      <c r="M131" s="165">
        <f t="shared" si="69"/>
        <v>0</v>
      </c>
      <c r="N131" s="166">
        <f t="shared" si="74"/>
        <v>0</v>
      </c>
      <c r="O131" s="166">
        <f t="shared" si="75"/>
        <v>0</v>
      </c>
    </row>
    <row r="132" spans="1:15" ht="51">
      <c r="A132" s="116" t="s">
        <v>319</v>
      </c>
      <c r="B132" s="111" t="s">
        <v>112</v>
      </c>
      <c r="C132" s="110" t="s">
        <v>132</v>
      </c>
      <c r="D132" s="115">
        <v>9</v>
      </c>
      <c r="E132" s="164"/>
      <c r="F132" s="149"/>
      <c r="G132" s="165">
        <f t="shared" si="70"/>
        <v>0</v>
      </c>
      <c r="H132" s="166"/>
      <c r="I132" s="165"/>
      <c r="J132" s="166">
        <f>SUM(G132:I132)</f>
        <v>0</v>
      </c>
      <c r="K132" s="165">
        <f t="shared" si="72"/>
        <v>0</v>
      </c>
      <c r="L132" s="166">
        <f t="shared" si="73"/>
        <v>0</v>
      </c>
      <c r="M132" s="165">
        <f t="shared" si="69"/>
        <v>0</v>
      </c>
      <c r="N132" s="166">
        <f t="shared" si="74"/>
        <v>0</v>
      </c>
      <c r="O132" s="166">
        <f>SUM(L132:N132)</f>
        <v>0</v>
      </c>
    </row>
    <row r="133" spans="1:15" ht="63.75">
      <c r="A133" s="116" t="s">
        <v>320</v>
      </c>
      <c r="B133" s="111" t="s">
        <v>133</v>
      </c>
      <c r="C133" s="110" t="s">
        <v>132</v>
      </c>
      <c r="D133" s="115">
        <v>5</v>
      </c>
      <c r="E133" s="164"/>
      <c r="F133" s="149"/>
      <c r="G133" s="165">
        <f t="shared" si="70"/>
        <v>0</v>
      </c>
      <c r="H133" s="166"/>
      <c r="I133" s="165"/>
      <c r="J133" s="166">
        <f>SUM(G133:I133)</f>
        <v>0</v>
      </c>
      <c r="K133" s="165">
        <f t="shared" si="72"/>
        <v>0</v>
      </c>
      <c r="L133" s="166">
        <f t="shared" si="73"/>
        <v>0</v>
      </c>
      <c r="M133" s="165">
        <f t="shared" si="69"/>
        <v>0</v>
      </c>
      <c r="N133" s="166">
        <f t="shared" si="74"/>
        <v>0</v>
      </c>
      <c r="O133" s="166">
        <f>SUM(L133:N133)</f>
        <v>0</v>
      </c>
    </row>
    <row r="134" spans="1:15" ht="25.5">
      <c r="A134" s="116" t="s">
        <v>321</v>
      </c>
      <c r="B134" s="111" t="s">
        <v>134</v>
      </c>
      <c r="C134" s="110" t="s">
        <v>60</v>
      </c>
      <c r="D134" s="115">
        <v>2</v>
      </c>
      <c r="E134" s="164"/>
      <c r="F134" s="149"/>
      <c r="G134" s="165">
        <f t="shared" si="70"/>
        <v>0</v>
      </c>
      <c r="H134" s="70"/>
      <c r="I134" s="165"/>
      <c r="J134" s="166">
        <f t="shared" si="71"/>
        <v>0</v>
      </c>
      <c r="K134" s="165">
        <f t="shared" si="72"/>
        <v>0</v>
      </c>
      <c r="L134" s="166">
        <f t="shared" si="73"/>
        <v>0</v>
      </c>
      <c r="M134" s="165">
        <f t="shared" si="69"/>
        <v>0</v>
      </c>
      <c r="N134" s="166">
        <f t="shared" si="74"/>
        <v>0</v>
      </c>
      <c r="O134" s="166">
        <f t="shared" si="75"/>
        <v>0</v>
      </c>
    </row>
    <row r="135" spans="1:15" ht="25.5">
      <c r="A135" s="116" t="s">
        <v>322</v>
      </c>
      <c r="B135" s="111" t="s">
        <v>135</v>
      </c>
      <c r="C135" s="110" t="s">
        <v>60</v>
      </c>
      <c r="D135" s="115">
        <v>2</v>
      </c>
      <c r="E135" s="164"/>
      <c r="F135" s="149"/>
      <c r="G135" s="165">
        <f t="shared" si="70"/>
        <v>0</v>
      </c>
      <c r="H135" s="70"/>
      <c r="I135" s="165"/>
      <c r="J135" s="166">
        <f t="shared" si="71"/>
        <v>0</v>
      </c>
      <c r="K135" s="165">
        <f t="shared" si="72"/>
        <v>0</v>
      </c>
      <c r="L135" s="166">
        <f t="shared" si="73"/>
        <v>0</v>
      </c>
      <c r="M135" s="165">
        <f t="shared" si="69"/>
        <v>0</v>
      </c>
      <c r="N135" s="166">
        <f t="shared" si="74"/>
        <v>0</v>
      </c>
      <c r="O135" s="166">
        <f t="shared" si="75"/>
        <v>0</v>
      </c>
    </row>
    <row r="136" spans="1:15" ht="12.75">
      <c r="A136" s="116" t="s">
        <v>472</v>
      </c>
      <c r="B136" s="111" t="s">
        <v>106</v>
      </c>
      <c r="C136" s="110" t="s">
        <v>170</v>
      </c>
      <c r="D136" s="115">
        <v>15</v>
      </c>
      <c r="E136" s="69"/>
      <c r="F136" s="149"/>
      <c r="G136" s="71">
        <f t="shared" si="70"/>
        <v>0</v>
      </c>
      <c r="H136" s="70"/>
      <c r="I136" s="71"/>
      <c r="J136" s="70">
        <f t="shared" si="71"/>
        <v>0</v>
      </c>
      <c r="K136" s="71">
        <f t="shared" si="72"/>
        <v>0</v>
      </c>
      <c r="L136" s="70">
        <f t="shared" si="73"/>
        <v>0</v>
      </c>
      <c r="M136" s="71">
        <f t="shared" si="69"/>
        <v>0</v>
      </c>
      <c r="N136" s="70">
        <f t="shared" si="74"/>
        <v>0</v>
      </c>
      <c r="O136" s="70">
        <f t="shared" si="75"/>
        <v>0</v>
      </c>
    </row>
    <row r="137" spans="1:15" ht="51">
      <c r="A137" s="116" t="s">
        <v>473</v>
      </c>
      <c r="B137" s="111" t="s">
        <v>136</v>
      </c>
      <c r="C137" s="110" t="s">
        <v>18</v>
      </c>
      <c r="D137" s="118">
        <v>1</v>
      </c>
      <c r="E137" s="167"/>
      <c r="F137" s="149"/>
      <c r="G137" s="148">
        <f t="shared" si="70"/>
        <v>0</v>
      </c>
      <c r="H137" s="70"/>
      <c r="I137" s="165"/>
      <c r="J137" s="166">
        <f t="shared" si="71"/>
        <v>0</v>
      </c>
      <c r="K137" s="165">
        <f t="shared" si="72"/>
        <v>0</v>
      </c>
      <c r="L137" s="166">
        <f t="shared" si="73"/>
        <v>0</v>
      </c>
      <c r="M137" s="71">
        <f t="shared" si="69"/>
        <v>0</v>
      </c>
      <c r="N137" s="166">
        <f t="shared" si="74"/>
        <v>0</v>
      </c>
      <c r="O137" s="166">
        <f t="shared" si="75"/>
        <v>0</v>
      </c>
    </row>
    <row r="138" spans="1:15" ht="25.5">
      <c r="A138" s="116" t="s">
        <v>474</v>
      </c>
      <c r="B138" s="111" t="s">
        <v>137</v>
      </c>
      <c r="C138" s="110" t="s">
        <v>170</v>
      </c>
      <c r="D138" s="115">
        <v>45</v>
      </c>
      <c r="E138" s="164"/>
      <c r="F138" s="149"/>
      <c r="G138" s="165">
        <f t="shared" si="70"/>
        <v>0</v>
      </c>
      <c r="H138" s="70"/>
      <c r="I138" s="165"/>
      <c r="J138" s="166">
        <f t="shared" si="71"/>
        <v>0</v>
      </c>
      <c r="K138" s="165">
        <f t="shared" si="72"/>
        <v>0</v>
      </c>
      <c r="L138" s="166">
        <f t="shared" si="73"/>
        <v>0</v>
      </c>
      <c r="M138" s="165">
        <f t="shared" si="69"/>
        <v>0</v>
      </c>
      <c r="N138" s="166">
        <f t="shared" si="74"/>
        <v>0</v>
      </c>
      <c r="O138" s="166">
        <f t="shared" si="75"/>
        <v>0</v>
      </c>
    </row>
    <row r="139" spans="1:15" s="104" customFormat="1" ht="25.5">
      <c r="A139" s="143">
        <v>4</v>
      </c>
      <c r="B139" s="144" t="s">
        <v>138</v>
      </c>
      <c r="C139" s="145"/>
      <c r="D139" s="99"/>
      <c r="E139" s="146"/>
      <c r="F139" s="147"/>
      <c r="G139" s="148"/>
      <c r="H139" s="149"/>
      <c r="I139" s="148"/>
      <c r="J139" s="149"/>
      <c r="K139" s="148"/>
      <c r="L139" s="149"/>
      <c r="M139" s="148"/>
      <c r="N139" s="149"/>
      <c r="O139" s="147"/>
    </row>
    <row r="140" spans="1:15" ht="76.5">
      <c r="A140" s="110" t="s">
        <v>323</v>
      </c>
      <c r="B140" s="111" t="s">
        <v>324</v>
      </c>
      <c r="C140" s="112" t="s">
        <v>18</v>
      </c>
      <c r="D140" s="115">
        <v>1</v>
      </c>
      <c r="E140" s="164"/>
      <c r="F140" s="149"/>
      <c r="G140" s="165">
        <f>E140*F140</f>
        <v>0</v>
      </c>
      <c r="H140" s="70"/>
      <c r="I140" s="165"/>
      <c r="J140" s="166">
        <f>SUM(G140:I140)</f>
        <v>0</v>
      </c>
      <c r="K140" s="165">
        <f>D140*E140</f>
        <v>0</v>
      </c>
      <c r="L140" s="166">
        <f>D140*G140</f>
        <v>0</v>
      </c>
      <c r="M140" s="165">
        <f>D140*H140</f>
        <v>0</v>
      </c>
      <c r="N140" s="166">
        <f>I140*D140</f>
        <v>0</v>
      </c>
      <c r="O140" s="166">
        <f>SUM(L140:N140)</f>
        <v>0</v>
      </c>
    </row>
    <row r="141" spans="1:15" ht="25.5">
      <c r="A141" s="135" t="s">
        <v>325</v>
      </c>
      <c r="B141" s="111" t="s">
        <v>139</v>
      </c>
      <c r="C141" s="112" t="s">
        <v>18</v>
      </c>
      <c r="D141" s="115">
        <v>2</v>
      </c>
      <c r="E141" s="25"/>
      <c r="F141" s="31"/>
      <c r="G141" s="33"/>
      <c r="H141" s="35"/>
      <c r="I141" s="33"/>
      <c r="J141" s="35"/>
      <c r="K141" s="33"/>
      <c r="L141" s="35"/>
      <c r="M141" s="33"/>
      <c r="N141" s="35"/>
      <c r="O141" s="41"/>
    </row>
    <row r="142" spans="1:15" ht="12.75">
      <c r="A142" s="135" t="s">
        <v>326</v>
      </c>
      <c r="B142" s="111" t="s">
        <v>140</v>
      </c>
      <c r="C142" s="112" t="s">
        <v>170</v>
      </c>
      <c r="D142" s="115">
        <v>4</v>
      </c>
      <c r="E142" s="25"/>
      <c r="F142" s="31"/>
      <c r="G142" s="33"/>
      <c r="H142" s="35"/>
      <c r="I142" s="33"/>
      <c r="J142" s="35"/>
      <c r="K142" s="33"/>
      <c r="L142" s="35"/>
      <c r="M142" s="33"/>
      <c r="N142" s="35"/>
      <c r="O142" s="41"/>
    </row>
    <row r="143" spans="1:15" ht="25.5">
      <c r="A143" s="135" t="s">
        <v>327</v>
      </c>
      <c r="B143" s="111" t="s">
        <v>141</v>
      </c>
      <c r="C143" s="112" t="s">
        <v>170</v>
      </c>
      <c r="D143" s="115">
        <v>2</v>
      </c>
      <c r="E143" s="25"/>
      <c r="F143" s="31"/>
      <c r="G143" s="33"/>
      <c r="H143" s="35"/>
      <c r="I143" s="33"/>
      <c r="J143" s="35"/>
      <c r="K143" s="33"/>
      <c r="L143" s="35"/>
      <c r="M143" s="33"/>
      <c r="N143" s="35"/>
      <c r="O143" s="41"/>
    </row>
    <row r="144" spans="1:15" ht="25.5">
      <c r="A144" s="135" t="s">
        <v>328</v>
      </c>
      <c r="B144" s="111" t="s">
        <v>142</v>
      </c>
      <c r="C144" s="112" t="s">
        <v>18</v>
      </c>
      <c r="D144" s="115">
        <v>2</v>
      </c>
      <c r="E144" s="25"/>
      <c r="F144" s="31"/>
      <c r="G144" s="33"/>
      <c r="H144" s="35"/>
      <c r="I144" s="33"/>
      <c r="J144" s="35"/>
      <c r="K144" s="33"/>
      <c r="L144" s="35"/>
      <c r="M144" s="33"/>
      <c r="N144" s="35"/>
      <c r="O144" s="41"/>
    </row>
    <row r="145" spans="1:15" ht="12.75">
      <c r="A145" s="135" t="s">
        <v>329</v>
      </c>
      <c r="B145" s="111" t="s">
        <v>143</v>
      </c>
      <c r="C145" s="112" t="s">
        <v>18</v>
      </c>
      <c r="D145" s="115">
        <v>1</v>
      </c>
      <c r="E145" s="25"/>
      <c r="F145" s="31"/>
      <c r="G145" s="33"/>
      <c r="H145" s="35"/>
      <c r="I145" s="33"/>
      <c r="J145" s="35"/>
      <c r="K145" s="33"/>
      <c r="L145" s="35"/>
      <c r="M145" s="33"/>
      <c r="N145" s="35"/>
      <c r="O145" s="41"/>
    </row>
    <row r="146" spans="1:15" ht="12.75">
      <c r="A146" s="135" t="s">
        <v>330</v>
      </c>
      <c r="B146" s="111" t="s">
        <v>144</v>
      </c>
      <c r="C146" s="112" t="s">
        <v>18</v>
      </c>
      <c r="D146" s="115">
        <v>1</v>
      </c>
      <c r="E146" s="25"/>
      <c r="F146" s="31"/>
      <c r="G146" s="33"/>
      <c r="H146" s="35"/>
      <c r="I146" s="33"/>
      <c r="J146" s="35"/>
      <c r="K146" s="33"/>
      <c r="L146" s="35"/>
      <c r="M146" s="33"/>
      <c r="N146" s="35"/>
      <c r="O146" s="41"/>
    </row>
    <row r="147" spans="1:15" ht="12.75">
      <c r="A147" s="135" t="s">
        <v>331</v>
      </c>
      <c r="B147" s="111" t="s">
        <v>145</v>
      </c>
      <c r="C147" s="112" t="s">
        <v>170</v>
      </c>
      <c r="D147" s="115">
        <v>1</v>
      </c>
      <c r="E147" s="25"/>
      <c r="F147" s="31"/>
      <c r="G147" s="33"/>
      <c r="H147" s="35"/>
      <c r="I147" s="33"/>
      <c r="J147" s="35"/>
      <c r="K147" s="33"/>
      <c r="L147" s="35"/>
      <c r="M147" s="33"/>
      <c r="N147" s="35"/>
      <c r="O147" s="41"/>
    </row>
    <row r="148" spans="1:15" ht="12.75">
      <c r="A148" s="135" t="s">
        <v>332</v>
      </c>
      <c r="B148" s="111" t="s">
        <v>148</v>
      </c>
      <c r="C148" s="112" t="s">
        <v>18</v>
      </c>
      <c r="D148" s="115">
        <v>1</v>
      </c>
      <c r="E148" s="25"/>
      <c r="F148" s="31"/>
      <c r="G148" s="33"/>
      <c r="H148" s="35"/>
      <c r="I148" s="33"/>
      <c r="J148" s="35"/>
      <c r="K148" s="33"/>
      <c r="L148" s="35"/>
      <c r="M148" s="33"/>
      <c r="N148" s="35"/>
      <c r="O148" s="41"/>
    </row>
    <row r="149" spans="1:15" ht="12.75">
      <c r="A149" s="135" t="s">
        <v>333</v>
      </c>
      <c r="B149" s="111" t="s">
        <v>149</v>
      </c>
      <c r="C149" s="112" t="s">
        <v>18</v>
      </c>
      <c r="D149" s="115">
        <v>1</v>
      </c>
      <c r="E149" s="25"/>
      <c r="F149" s="31"/>
      <c r="G149" s="33"/>
      <c r="H149" s="35"/>
      <c r="I149" s="33"/>
      <c r="J149" s="35"/>
      <c r="K149" s="33"/>
      <c r="L149" s="35"/>
      <c r="M149" s="33"/>
      <c r="N149" s="35"/>
      <c r="O149" s="41"/>
    </row>
    <row r="150" spans="1:15" ht="12.75">
      <c r="A150" s="135" t="s">
        <v>334</v>
      </c>
      <c r="B150" s="111" t="s">
        <v>150</v>
      </c>
      <c r="C150" s="112" t="s">
        <v>170</v>
      </c>
      <c r="D150" s="115">
        <v>1</v>
      </c>
      <c r="E150" s="25"/>
      <c r="F150" s="31"/>
      <c r="G150" s="33"/>
      <c r="H150" s="35"/>
      <c r="I150" s="33"/>
      <c r="J150" s="35"/>
      <c r="K150" s="33"/>
      <c r="L150" s="35"/>
      <c r="M150" s="33"/>
      <c r="N150" s="35"/>
      <c r="O150" s="41"/>
    </row>
    <row r="151" spans="1:15" ht="12.75">
      <c r="A151" s="135" t="s">
        <v>335</v>
      </c>
      <c r="B151" s="111" t="s">
        <v>151</v>
      </c>
      <c r="C151" s="112" t="s">
        <v>170</v>
      </c>
      <c r="D151" s="115">
        <v>1</v>
      </c>
      <c r="E151" s="25"/>
      <c r="F151" s="31"/>
      <c r="G151" s="33"/>
      <c r="H151" s="35"/>
      <c r="I151" s="33"/>
      <c r="J151" s="35"/>
      <c r="K151" s="33"/>
      <c r="L151" s="35"/>
      <c r="M151" s="33"/>
      <c r="N151" s="35"/>
      <c r="O151" s="41"/>
    </row>
    <row r="152" spans="1:15" ht="12.75">
      <c r="A152" s="135" t="s">
        <v>336</v>
      </c>
      <c r="B152" s="111" t="s">
        <v>152</v>
      </c>
      <c r="C152" s="112" t="s">
        <v>170</v>
      </c>
      <c r="D152" s="115">
        <v>1</v>
      </c>
      <c r="E152" s="25"/>
      <c r="F152" s="31"/>
      <c r="G152" s="33"/>
      <c r="H152" s="35"/>
      <c r="I152" s="33"/>
      <c r="J152" s="35"/>
      <c r="K152" s="33"/>
      <c r="L152" s="35"/>
      <c r="M152" s="33"/>
      <c r="N152" s="35"/>
      <c r="O152" s="41"/>
    </row>
    <row r="153" spans="1:15" ht="12.75">
      <c r="A153" s="142" t="s">
        <v>337</v>
      </c>
      <c r="B153" s="111" t="s">
        <v>146</v>
      </c>
      <c r="C153" s="112" t="s">
        <v>170</v>
      </c>
      <c r="D153" s="115">
        <v>1</v>
      </c>
      <c r="E153" s="164"/>
      <c r="F153" s="149"/>
      <c r="G153" s="165">
        <f aca="true" t="shared" si="76" ref="G153:G158">E153*F153</f>
        <v>0</v>
      </c>
      <c r="H153" s="70"/>
      <c r="I153" s="165"/>
      <c r="J153" s="166">
        <f aca="true" t="shared" si="77" ref="J153:J158">SUM(G153:I153)</f>
        <v>0</v>
      </c>
      <c r="K153" s="165">
        <f aca="true" t="shared" si="78" ref="K153:K158">D153*E153</f>
        <v>0</v>
      </c>
      <c r="L153" s="166">
        <f aca="true" t="shared" si="79" ref="L153:L158">D153*G153</f>
        <v>0</v>
      </c>
      <c r="M153" s="165">
        <f aca="true" t="shared" si="80" ref="M153:M158">D153*H153</f>
        <v>0</v>
      </c>
      <c r="N153" s="166">
        <f aca="true" t="shared" si="81" ref="N153:N158">I153*D153</f>
        <v>0</v>
      </c>
      <c r="O153" s="166">
        <f aca="true" t="shared" si="82" ref="O153:O158">SUM(L153:N153)</f>
        <v>0</v>
      </c>
    </row>
    <row r="154" spans="1:15" ht="25.5">
      <c r="A154" s="142" t="s">
        <v>338</v>
      </c>
      <c r="B154" s="111" t="s">
        <v>147</v>
      </c>
      <c r="C154" s="112" t="s">
        <v>170</v>
      </c>
      <c r="D154" s="115">
        <v>1</v>
      </c>
      <c r="E154" s="164"/>
      <c r="F154" s="149"/>
      <c r="G154" s="165">
        <f t="shared" si="76"/>
        <v>0</v>
      </c>
      <c r="H154" s="70"/>
      <c r="I154" s="165"/>
      <c r="J154" s="166">
        <f t="shared" si="77"/>
        <v>0</v>
      </c>
      <c r="K154" s="165">
        <f t="shared" si="78"/>
        <v>0</v>
      </c>
      <c r="L154" s="166">
        <f t="shared" si="79"/>
        <v>0</v>
      </c>
      <c r="M154" s="165">
        <f t="shared" si="80"/>
        <v>0</v>
      </c>
      <c r="N154" s="166">
        <f t="shared" si="81"/>
        <v>0</v>
      </c>
      <c r="O154" s="166">
        <f t="shared" si="82"/>
        <v>0</v>
      </c>
    </row>
    <row r="155" spans="1:15" ht="12.75">
      <c r="A155" s="142" t="s">
        <v>339</v>
      </c>
      <c r="B155" s="111" t="s">
        <v>153</v>
      </c>
      <c r="C155" s="112" t="s">
        <v>170</v>
      </c>
      <c r="D155" s="115">
        <v>2</v>
      </c>
      <c r="E155" s="164"/>
      <c r="F155" s="149"/>
      <c r="G155" s="165">
        <f t="shared" si="76"/>
        <v>0</v>
      </c>
      <c r="H155" s="70"/>
      <c r="I155" s="165"/>
      <c r="J155" s="166">
        <f t="shared" si="77"/>
        <v>0</v>
      </c>
      <c r="K155" s="165">
        <f t="shared" si="78"/>
        <v>0</v>
      </c>
      <c r="L155" s="166">
        <f t="shared" si="79"/>
        <v>0</v>
      </c>
      <c r="M155" s="165">
        <f t="shared" si="80"/>
        <v>0</v>
      </c>
      <c r="N155" s="166">
        <f t="shared" si="81"/>
        <v>0</v>
      </c>
      <c r="O155" s="166">
        <f t="shared" si="82"/>
        <v>0</v>
      </c>
    </row>
    <row r="156" spans="1:15" ht="12.75">
      <c r="A156" s="142" t="s">
        <v>340</v>
      </c>
      <c r="B156" s="111" t="s">
        <v>154</v>
      </c>
      <c r="C156" s="112" t="s">
        <v>170</v>
      </c>
      <c r="D156" s="115">
        <v>2</v>
      </c>
      <c r="E156" s="164"/>
      <c r="F156" s="149"/>
      <c r="G156" s="165">
        <f t="shared" si="76"/>
        <v>0</v>
      </c>
      <c r="H156" s="70"/>
      <c r="I156" s="165"/>
      <c r="J156" s="166">
        <f t="shared" si="77"/>
        <v>0</v>
      </c>
      <c r="K156" s="165">
        <f t="shared" si="78"/>
        <v>0</v>
      </c>
      <c r="L156" s="166">
        <f t="shared" si="79"/>
        <v>0</v>
      </c>
      <c r="M156" s="165">
        <f t="shared" si="80"/>
        <v>0</v>
      </c>
      <c r="N156" s="166">
        <f t="shared" si="81"/>
        <v>0</v>
      </c>
      <c r="O156" s="166">
        <f t="shared" si="82"/>
        <v>0</v>
      </c>
    </row>
    <row r="157" spans="1:15" ht="12.75">
      <c r="A157" s="142" t="s">
        <v>341</v>
      </c>
      <c r="B157" s="111" t="s">
        <v>155</v>
      </c>
      <c r="C157" s="112" t="s">
        <v>170</v>
      </c>
      <c r="D157" s="115">
        <v>2</v>
      </c>
      <c r="E157" s="164"/>
      <c r="F157" s="149"/>
      <c r="G157" s="165">
        <f t="shared" si="76"/>
        <v>0</v>
      </c>
      <c r="H157" s="70"/>
      <c r="I157" s="165"/>
      <c r="J157" s="166">
        <f t="shared" si="77"/>
        <v>0</v>
      </c>
      <c r="K157" s="165">
        <f t="shared" si="78"/>
        <v>0</v>
      </c>
      <c r="L157" s="166">
        <f t="shared" si="79"/>
        <v>0</v>
      </c>
      <c r="M157" s="165">
        <f t="shared" si="80"/>
        <v>0</v>
      </c>
      <c r="N157" s="166">
        <f t="shared" si="81"/>
        <v>0</v>
      </c>
      <c r="O157" s="166">
        <f t="shared" si="82"/>
        <v>0</v>
      </c>
    </row>
    <row r="158" spans="1:15" ht="12.75">
      <c r="A158" s="142" t="s">
        <v>342</v>
      </c>
      <c r="B158" s="111" t="s">
        <v>156</v>
      </c>
      <c r="C158" s="112" t="s">
        <v>18</v>
      </c>
      <c r="D158" s="115">
        <v>1</v>
      </c>
      <c r="E158" s="164"/>
      <c r="F158" s="149"/>
      <c r="G158" s="165">
        <f t="shared" si="76"/>
        <v>0</v>
      </c>
      <c r="H158" s="70"/>
      <c r="I158" s="165"/>
      <c r="J158" s="166">
        <f t="shared" si="77"/>
        <v>0</v>
      </c>
      <c r="K158" s="165">
        <f t="shared" si="78"/>
        <v>0</v>
      </c>
      <c r="L158" s="166">
        <f t="shared" si="79"/>
        <v>0</v>
      </c>
      <c r="M158" s="165">
        <f t="shared" si="80"/>
        <v>0</v>
      </c>
      <c r="N158" s="166">
        <f t="shared" si="81"/>
        <v>0</v>
      </c>
      <c r="O158" s="166">
        <f t="shared" si="82"/>
        <v>0</v>
      </c>
    </row>
    <row r="159" spans="1:15" ht="25.5">
      <c r="A159" s="142" t="s">
        <v>343</v>
      </c>
      <c r="B159" s="111" t="s">
        <v>157</v>
      </c>
      <c r="C159" s="112" t="s">
        <v>170</v>
      </c>
      <c r="D159" s="115">
        <v>1</v>
      </c>
      <c r="E159" s="164"/>
      <c r="F159" s="149"/>
      <c r="G159" s="165">
        <f>E159*F159</f>
        <v>0</v>
      </c>
      <c r="H159" s="70"/>
      <c r="I159" s="165"/>
      <c r="J159" s="166">
        <f>SUM(G159:I159)</f>
        <v>0</v>
      </c>
      <c r="K159" s="165">
        <f>D159*E159</f>
        <v>0</v>
      </c>
      <c r="L159" s="166">
        <f>D159*G159</f>
        <v>0</v>
      </c>
      <c r="M159" s="165">
        <f>D159*H159</f>
        <v>0</v>
      </c>
      <c r="N159" s="166">
        <f>I159*D159</f>
        <v>0</v>
      </c>
      <c r="O159" s="166">
        <f>SUM(L159:N159)</f>
        <v>0</v>
      </c>
    </row>
    <row r="160" spans="1:15" ht="12.75">
      <c r="A160" s="142" t="s">
        <v>344</v>
      </c>
      <c r="B160" s="111" t="s">
        <v>158</v>
      </c>
      <c r="C160" s="112" t="s">
        <v>170</v>
      </c>
      <c r="D160" s="115">
        <v>1</v>
      </c>
      <c r="E160" s="164"/>
      <c r="F160" s="149"/>
      <c r="G160" s="165">
        <f>E160*F160</f>
        <v>0</v>
      </c>
      <c r="H160" s="70"/>
      <c r="I160" s="165"/>
      <c r="J160" s="166">
        <f>SUM(G160:I160)</f>
        <v>0</v>
      </c>
      <c r="K160" s="165">
        <f>D160*E160</f>
        <v>0</v>
      </c>
      <c r="L160" s="166">
        <f>D160*G160</f>
        <v>0</v>
      </c>
      <c r="M160" s="165">
        <f>D160*H160</f>
        <v>0</v>
      </c>
      <c r="N160" s="166">
        <f>I160*D160</f>
        <v>0</v>
      </c>
      <c r="O160" s="166">
        <f>SUM(L160:N160)</f>
        <v>0</v>
      </c>
    </row>
    <row r="161" spans="1:15" ht="12.75">
      <c r="A161" s="142" t="s">
        <v>345</v>
      </c>
      <c r="B161" s="111" t="s">
        <v>159</v>
      </c>
      <c r="C161" s="112" t="s">
        <v>170</v>
      </c>
      <c r="D161" s="115">
        <v>5</v>
      </c>
      <c r="E161" s="164"/>
      <c r="F161" s="149"/>
      <c r="G161" s="165">
        <f>E161*F161</f>
        <v>0</v>
      </c>
      <c r="H161" s="70"/>
      <c r="I161" s="165"/>
      <c r="J161" s="166">
        <f>SUM(G161:I161)</f>
        <v>0</v>
      </c>
      <c r="K161" s="165">
        <f>D161*E161</f>
        <v>0</v>
      </c>
      <c r="L161" s="166">
        <f>D161*G161</f>
        <v>0</v>
      </c>
      <c r="M161" s="165">
        <f>D161*H161</f>
        <v>0</v>
      </c>
      <c r="N161" s="166">
        <f>I161*D161</f>
        <v>0</v>
      </c>
      <c r="O161" s="166">
        <f>SUM(L161:N161)</f>
        <v>0</v>
      </c>
    </row>
    <row r="162" spans="1:15" ht="12.75">
      <c r="A162" s="142" t="s">
        <v>346</v>
      </c>
      <c r="B162" s="111" t="s">
        <v>452</v>
      </c>
      <c r="C162" s="112" t="s">
        <v>18</v>
      </c>
      <c r="D162" s="115">
        <v>1</v>
      </c>
      <c r="E162" s="25"/>
      <c r="F162" s="31"/>
      <c r="G162" s="33"/>
      <c r="H162" s="35"/>
      <c r="I162" s="33"/>
      <c r="J162" s="35"/>
      <c r="K162" s="33"/>
      <c r="L162" s="35"/>
      <c r="M162" s="33"/>
      <c r="N162" s="35"/>
      <c r="O162" s="41"/>
    </row>
    <row r="163" spans="1:18" s="72" customFormat="1" ht="25.5">
      <c r="A163" s="110" t="s">
        <v>453</v>
      </c>
      <c r="B163" s="111" t="s">
        <v>454</v>
      </c>
      <c r="C163" s="110" t="s">
        <v>447</v>
      </c>
      <c r="D163" s="114">
        <v>0.3</v>
      </c>
      <c r="E163" s="164"/>
      <c r="F163" s="149"/>
      <c r="G163" s="165">
        <f>E163*F163</f>
        <v>0</v>
      </c>
      <c r="H163" s="166"/>
      <c r="I163" s="165"/>
      <c r="J163" s="166">
        <f>SUM(G163:I163)</f>
        <v>0</v>
      </c>
      <c r="K163" s="165">
        <f>D163*E163</f>
        <v>0</v>
      </c>
      <c r="L163" s="166">
        <f>D163*G163</f>
        <v>0</v>
      </c>
      <c r="M163" s="165">
        <f>D163*H163</f>
        <v>0</v>
      </c>
      <c r="N163" s="166">
        <f>I163*D163</f>
        <v>0</v>
      </c>
      <c r="O163" s="166">
        <f>SUM(L163:N163)</f>
        <v>0</v>
      </c>
      <c r="Q163" s="172"/>
      <c r="R163" s="172"/>
    </row>
    <row r="164" spans="1:18" s="72" customFormat="1" ht="15.75">
      <c r="A164" s="110" t="s">
        <v>451</v>
      </c>
      <c r="B164" s="111" t="s">
        <v>455</v>
      </c>
      <c r="C164" s="110" t="s">
        <v>447</v>
      </c>
      <c r="D164" s="114">
        <v>0.72</v>
      </c>
      <c r="E164" s="164"/>
      <c r="F164" s="149"/>
      <c r="G164" s="165">
        <f>E164*F164</f>
        <v>0</v>
      </c>
      <c r="H164" s="166"/>
      <c r="I164" s="165"/>
      <c r="J164" s="166">
        <f>SUM(G164:I164)</f>
        <v>0</v>
      </c>
      <c r="K164" s="165">
        <f>D164*E164</f>
        <v>0</v>
      </c>
      <c r="L164" s="166">
        <f>D164*G164</f>
        <v>0</v>
      </c>
      <c r="M164" s="165">
        <f>D164*H164</f>
        <v>0</v>
      </c>
      <c r="N164" s="166">
        <f>I164*D164</f>
        <v>0</v>
      </c>
      <c r="O164" s="166">
        <f>SUM(L164:N164)</f>
        <v>0</v>
      </c>
      <c r="Q164" s="172"/>
      <c r="R164" s="172"/>
    </row>
    <row r="165" spans="1:18" s="72" customFormat="1" ht="12.75">
      <c r="A165" s="110" t="s">
        <v>448</v>
      </c>
      <c r="B165" s="111" t="s">
        <v>449</v>
      </c>
      <c r="C165" s="110" t="s">
        <v>450</v>
      </c>
      <c r="D165" s="114">
        <v>101</v>
      </c>
      <c r="E165" s="173"/>
      <c r="F165" s="70"/>
      <c r="G165" s="149">
        <f>E165*F165</f>
        <v>0</v>
      </c>
      <c r="H165" s="163"/>
      <c r="I165" s="149"/>
      <c r="J165" s="149">
        <f>SUM(G165:I165)</f>
        <v>0</v>
      </c>
      <c r="K165" s="149">
        <f>D165*E165</f>
        <v>0</v>
      </c>
      <c r="L165" s="149">
        <f>D165*G165</f>
        <v>0</v>
      </c>
      <c r="M165" s="149">
        <f>D165*H165</f>
        <v>0</v>
      </c>
      <c r="N165" s="149">
        <f>I165*D165</f>
        <v>0</v>
      </c>
      <c r="O165" s="166">
        <f>SUM(L165:N165)</f>
        <v>0</v>
      </c>
      <c r="Q165" s="172"/>
      <c r="R165" s="172"/>
    </row>
    <row r="166" spans="1:18" s="72" customFormat="1" ht="25.5">
      <c r="A166" s="110" t="s">
        <v>448</v>
      </c>
      <c r="B166" s="111" t="s">
        <v>456</v>
      </c>
      <c r="C166" s="110" t="s">
        <v>170</v>
      </c>
      <c r="D166" s="114">
        <v>8</v>
      </c>
      <c r="E166" s="173"/>
      <c r="F166" s="70"/>
      <c r="G166" s="149">
        <f>E166*F166</f>
        <v>0</v>
      </c>
      <c r="H166" s="163"/>
      <c r="I166" s="149"/>
      <c r="J166" s="149">
        <f>SUM(G166:I166)</f>
        <v>0</v>
      </c>
      <c r="K166" s="149">
        <f>D166*E166</f>
        <v>0</v>
      </c>
      <c r="L166" s="149">
        <f>D166*G166</f>
        <v>0</v>
      </c>
      <c r="M166" s="149">
        <f>D166*H166</f>
        <v>0</v>
      </c>
      <c r="N166" s="149">
        <f>I166*D166</f>
        <v>0</v>
      </c>
      <c r="O166" s="166">
        <f>SUM(L166:N166)</f>
        <v>0</v>
      </c>
      <c r="Q166" s="172"/>
      <c r="R166" s="172"/>
    </row>
    <row r="167" spans="1:15" ht="76.5">
      <c r="A167" s="110" t="s">
        <v>347</v>
      </c>
      <c r="B167" s="111" t="s">
        <v>348</v>
      </c>
      <c r="C167" s="112" t="s">
        <v>18</v>
      </c>
      <c r="D167" s="115">
        <v>1</v>
      </c>
      <c r="E167" s="164"/>
      <c r="F167" s="149"/>
      <c r="G167" s="165">
        <f>E167*F167</f>
        <v>0</v>
      </c>
      <c r="H167" s="70"/>
      <c r="I167" s="165"/>
      <c r="J167" s="166">
        <f>SUM(G167:I167)</f>
        <v>0</v>
      </c>
      <c r="K167" s="165">
        <f>D167*E167</f>
        <v>0</v>
      </c>
      <c r="L167" s="166">
        <f>D167*G167</f>
        <v>0</v>
      </c>
      <c r="M167" s="165">
        <f>D167*H167</f>
        <v>0</v>
      </c>
      <c r="N167" s="166">
        <f>I167*D167</f>
        <v>0</v>
      </c>
      <c r="O167" s="166">
        <f>SUM(L167:N167)</f>
        <v>0</v>
      </c>
    </row>
    <row r="168" spans="1:15" ht="25.5">
      <c r="A168" s="135" t="s">
        <v>349</v>
      </c>
      <c r="B168" s="111" t="s">
        <v>160</v>
      </c>
      <c r="C168" s="112" t="s">
        <v>18</v>
      </c>
      <c r="D168" s="115">
        <v>2</v>
      </c>
      <c r="E168" s="25"/>
      <c r="F168" s="31"/>
      <c r="G168" s="33"/>
      <c r="H168" s="35"/>
      <c r="I168" s="33"/>
      <c r="J168" s="35"/>
      <c r="K168" s="33"/>
      <c r="L168" s="35"/>
      <c r="M168" s="33"/>
      <c r="N168" s="35"/>
      <c r="O168" s="41"/>
    </row>
    <row r="169" spans="1:15" ht="12.75">
      <c r="A169" s="135" t="s">
        <v>350</v>
      </c>
      <c r="B169" s="111" t="s">
        <v>140</v>
      </c>
      <c r="C169" s="112" t="s">
        <v>170</v>
      </c>
      <c r="D169" s="115">
        <v>4</v>
      </c>
      <c r="E169" s="25"/>
      <c r="F169" s="31"/>
      <c r="G169" s="33"/>
      <c r="H169" s="35"/>
      <c r="I169" s="33"/>
      <c r="J169" s="35"/>
      <c r="K169" s="33"/>
      <c r="L169" s="35"/>
      <c r="M169" s="33"/>
      <c r="N169" s="35"/>
      <c r="O169" s="41"/>
    </row>
    <row r="170" spans="1:15" ht="25.5">
      <c r="A170" s="135" t="s">
        <v>351</v>
      </c>
      <c r="B170" s="111" t="s">
        <v>141</v>
      </c>
      <c r="C170" s="112" t="s">
        <v>170</v>
      </c>
      <c r="D170" s="115">
        <v>2</v>
      </c>
      <c r="E170" s="25"/>
      <c r="F170" s="31"/>
      <c r="G170" s="33"/>
      <c r="H170" s="35"/>
      <c r="I170" s="33"/>
      <c r="J170" s="35"/>
      <c r="K170" s="33"/>
      <c r="L170" s="35"/>
      <c r="M170" s="33"/>
      <c r="N170" s="35"/>
      <c r="O170" s="41"/>
    </row>
    <row r="171" spans="1:15" ht="25.5">
      <c r="A171" s="135" t="s">
        <v>352</v>
      </c>
      <c r="B171" s="111" t="s">
        <v>142</v>
      </c>
      <c r="C171" s="112" t="s">
        <v>18</v>
      </c>
      <c r="D171" s="115">
        <v>2</v>
      </c>
      <c r="E171" s="25"/>
      <c r="F171" s="31"/>
      <c r="G171" s="33"/>
      <c r="H171" s="35"/>
      <c r="I171" s="33"/>
      <c r="J171" s="35"/>
      <c r="K171" s="33"/>
      <c r="L171" s="35"/>
      <c r="M171" s="33"/>
      <c r="N171" s="35"/>
      <c r="O171" s="41"/>
    </row>
    <row r="172" spans="1:15" ht="12.75">
      <c r="A172" s="135" t="s">
        <v>353</v>
      </c>
      <c r="B172" s="111" t="s">
        <v>143</v>
      </c>
      <c r="C172" s="112" t="s">
        <v>18</v>
      </c>
      <c r="D172" s="115">
        <v>1</v>
      </c>
      <c r="E172" s="25"/>
      <c r="F172" s="31"/>
      <c r="G172" s="33"/>
      <c r="H172" s="35"/>
      <c r="I172" s="33"/>
      <c r="J172" s="35"/>
      <c r="K172" s="33"/>
      <c r="L172" s="35"/>
      <c r="M172" s="33"/>
      <c r="N172" s="35"/>
      <c r="O172" s="41"/>
    </row>
    <row r="173" spans="1:15" ht="12.75">
      <c r="A173" s="135" t="s">
        <v>354</v>
      </c>
      <c r="B173" s="111" t="s">
        <v>144</v>
      </c>
      <c r="C173" s="112" t="s">
        <v>18</v>
      </c>
      <c r="D173" s="115">
        <v>1</v>
      </c>
      <c r="E173" s="25"/>
      <c r="F173" s="31"/>
      <c r="G173" s="33"/>
      <c r="H173" s="35"/>
      <c r="I173" s="33"/>
      <c r="J173" s="35"/>
      <c r="K173" s="33"/>
      <c r="L173" s="35"/>
      <c r="M173" s="33"/>
      <c r="N173" s="35"/>
      <c r="O173" s="41"/>
    </row>
    <row r="174" spans="1:15" ht="12.75">
      <c r="A174" s="135" t="s">
        <v>355</v>
      </c>
      <c r="B174" s="111" t="s">
        <v>161</v>
      </c>
      <c r="C174" s="112" t="s">
        <v>170</v>
      </c>
      <c r="D174" s="115">
        <v>1</v>
      </c>
      <c r="E174" s="25"/>
      <c r="F174" s="31"/>
      <c r="G174" s="33"/>
      <c r="H174" s="35"/>
      <c r="I174" s="33"/>
      <c r="J174" s="35"/>
      <c r="K174" s="33"/>
      <c r="L174" s="35"/>
      <c r="M174" s="33"/>
      <c r="N174" s="35"/>
      <c r="O174" s="41"/>
    </row>
    <row r="175" spans="1:15" ht="12.75">
      <c r="A175" s="135" t="s">
        <v>356</v>
      </c>
      <c r="B175" s="111" t="s">
        <v>148</v>
      </c>
      <c r="C175" s="112" t="s">
        <v>18</v>
      </c>
      <c r="D175" s="115">
        <v>1</v>
      </c>
      <c r="E175" s="25"/>
      <c r="F175" s="31"/>
      <c r="G175" s="33"/>
      <c r="H175" s="35"/>
      <c r="I175" s="33"/>
      <c r="J175" s="35"/>
      <c r="K175" s="33"/>
      <c r="L175" s="35"/>
      <c r="M175" s="33"/>
      <c r="N175" s="35"/>
      <c r="O175" s="41"/>
    </row>
    <row r="176" spans="1:15" ht="12.75">
      <c r="A176" s="135" t="s">
        <v>357</v>
      </c>
      <c r="B176" s="111" t="s">
        <v>149</v>
      </c>
      <c r="C176" s="112" t="s">
        <v>18</v>
      </c>
      <c r="D176" s="115">
        <v>1</v>
      </c>
      <c r="E176" s="25"/>
      <c r="F176" s="31"/>
      <c r="G176" s="33"/>
      <c r="H176" s="35"/>
      <c r="I176" s="33"/>
      <c r="J176" s="35"/>
      <c r="K176" s="33"/>
      <c r="L176" s="35"/>
      <c r="M176" s="33"/>
      <c r="N176" s="35"/>
      <c r="O176" s="41"/>
    </row>
    <row r="177" spans="1:15" ht="12.75">
      <c r="A177" s="135" t="s">
        <v>358</v>
      </c>
      <c r="B177" s="111" t="s">
        <v>150</v>
      </c>
      <c r="C177" s="112" t="s">
        <v>170</v>
      </c>
      <c r="D177" s="115">
        <v>1</v>
      </c>
      <c r="E177" s="25"/>
      <c r="F177" s="31"/>
      <c r="G177" s="33"/>
      <c r="H177" s="35"/>
      <c r="I177" s="33"/>
      <c r="J177" s="35"/>
      <c r="K177" s="33"/>
      <c r="L177" s="35"/>
      <c r="M177" s="33"/>
      <c r="N177" s="35"/>
      <c r="O177" s="41"/>
    </row>
    <row r="178" spans="1:15" ht="12.75">
      <c r="A178" s="135" t="s">
        <v>359</v>
      </c>
      <c r="B178" s="111" t="s">
        <v>151</v>
      </c>
      <c r="C178" s="112" t="s">
        <v>170</v>
      </c>
      <c r="D178" s="115">
        <v>1</v>
      </c>
      <c r="E178" s="25"/>
      <c r="F178" s="31"/>
      <c r="G178" s="33"/>
      <c r="H178" s="35"/>
      <c r="I178" s="33"/>
      <c r="J178" s="35"/>
      <c r="K178" s="33"/>
      <c r="L178" s="35"/>
      <c r="M178" s="33"/>
      <c r="N178" s="35"/>
      <c r="O178" s="41"/>
    </row>
    <row r="179" spans="1:15" ht="12.75">
      <c r="A179" s="135" t="s">
        <v>360</v>
      </c>
      <c r="B179" s="111" t="s">
        <v>152</v>
      </c>
      <c r="C179" s="112" t="s">
        <v>170</v>
      </c>
      <c r="D179" s="115">
        <v>1</v>
      </c>
      <c r="E179" s="25"/>
      <c r="F179" s="31"/>
      <c r="G179" s="33"/>
      <c r="H179" s="35"/>
      <c r="I179" s="33"/>
      <c r="J179" s="35"/>
      <c r="K179" s="33"/>
      <c r="L179" s="35"/>
      <c r="M179" s="33"/>
      <c r="N179" s="35"/>
      <c r="O179" s="41"/>
    </row>
    <row r="180" spans="1:15" ht="12.75">
      <c r="A180" s="142" t="s">
        <v>361</v>
      </c>
      <c r="B180" s="111" t="s">
        <v>162</v>
      </c>
      <c r="C180" s="112" t="s">
        <v>170</v>
      </c>
      <c r="D180" s="115">
        <v>1</v>
      </c>
      <c r="E180" s="164"/>
      <c r="F180" s="149"/>
      <c r="G180" s="165">
        <f aca="true" t="shared" si="83" ref="G180:G185">E180*F180</f>
        <v>0</v>
      </c>
      <c r="H180" s="70"/>
      <c r="I180" s="165"/>
      <c r="J180" s="166">
        <f aca="true" t="shared" si="84" ref="J180:J185">SUM(G180:I180)</f>
        <v>0</v>
      </c>
      <c r="K180" s="165">
        <f aca="true" t="shared" si="85" ref="K180:K185">D180*E180</f>
        <v>0</v>
      </c>
      <c r="L180" s="166">
        <f aca="true" t="shared" si="86" ref="L180:L185">D180*G180</f>
        <v>0</v>
      </c>
      <c r="M180" s="165">
        <f aca="true" t="shared" si="87" ref="M180:M185">D180*H180</f>
        <v>0</v>
      </c>
      <c r="N180" s="166">
        <f aca="true" t="shared" si="88" ref="N180:N185">I180*D180</f>
        <v>0</v>
      </c>
      <c r="O180" s="166">
        <f aca="true" t="shared" si="89" ref="O180:O185">SUM(L180:N180)</f>
        <v>0</v>
      </c>
    </row>
    <row r="181" spans="1:15" ht="25.5">
      <c r="A181" s="142" t="s">
        <v>362</v>
      </c>
      <c r="B181" s="111" t="s">
        <v>147</v>
      </c>
      <c r="C181" s="112" t="s">
        <v>170</v>
      </c>
      <c r="D181" s="115">
        <v>1</v>
      </c>
      <c r="E181" s="164"/>
      <c r="F181" s="149"/>
      <c r="G181" s="165">
        <f t="shared" si="83"/>
        <v>0</v>
      </c>
      <c r="H181" s="70"/>
      <c r="I181" s="165"/>
      <c r="J181" s="166">
        <f t="shared" si="84"/>
        <v>0</v>
      </c>
      <c r="K181" s="165">
        <f t="shared" si="85"/>
        <v>0</v>
      </c>
      <c r="L181" s="166">
        <f t="shared" si="86"/>
        <v>0</v>
      </c>
      <c r="M181" s="165">
        <f t="shared" si="87"/>
        <v>0</v>
      </c>
      <c r="N181" s="166">
        <f t="shared" si="88"/>
        <v>0</v>
      </c>
      <c r="O181" s="166">
        <f t="shared" si="89"/>
        <v>0</v>
      </c>
    </row>
    <row r="182" spans="1:15" ht="12.75">
      <c r="A182" s="142" t="s">
        <v>363</v>
      </c>
      <c r="B182" s="111" t="s">
        <v>153</v>
      </c>
      <c r="C182" s="112" t="s">
        <v>170</v>
      </c>
      <c r="D182" s="115">
        <v>2</v>
      </c>
      <c r="E182" s="164"/>
      <c r="F182" s="149"/>
      <c r="G182" s="165">
        <f t="shared" si="83"/>
        <v>0</v>
      </c>
      <c r="H182" s="70"/>
      <c r="I182" s="165"/>
      <c r="J182" s="166">
        <f t="shared" si="84"/>
        <v>0</v>
      </c>
      <c r="K182" s="165">
        <f t="shared" si="85"/>
        <v>0</v>
      </c>
      <c r="L182" s="166">
        <f t="shared" si="86"/>
        <v>0</v>
      </c>
      <c r="M182" s="165">
        <f t="shared" si="87"/>
        <v>0</v>
      </c>
      <c r="N182" s="166">
        <f t="shared" si="88"/>
        <v>0</v>
      </c>
      <c r="O182" s="166">
        <f t="shared" si="89"/>
        <v>0</v>
      </c>
    </row>
    <row r="183" spans="1:15" ht="12.75">
      <c r="A183" s="142" t="s">
        <v>364</v>
      </c>
      <c r="B183" s="111" t="s">
        <v>154</v>
      </c>
      <c r="C183" s="112" t="s">
        <v>170</v>
      </c>
      <c r="D183" s="115">
        <v>2</v>
      </c>
      <c r="E183" s="164"/>
      <c r="F183" s="149"/>
      <c r="G183" s="165">
        <f t="shared" si="83"/>
        <v>0</v>
      </c>
      <c r="H183" s="70"/>
      <c r="I183" s="165"/>
      <c r="J183" s="166">
        <f t="shared" si="84"/>
        <v>0</v>
      </c>
      <c r="K183" s="165">
        <f t="shared" si="85"/>
        <v>0</v>
      </c>
      <c r="L183" s="166">
        <f t="shared" si="86"/>
        <v>0</v>
      </c>
      <c r="M183" s="165">
        <f t="shared" si="87"/>
        <v>0</v>
      </c>
      <c r="N183" s="166">
        <f t="shared" si="88"/>
        <v>0</v>
      </c>
      <c r="O183" s="166">
        <f t="shared" si="89"/>
        <v>0</v>
      </c>
    </row>
    <row r="184" spans="1:15" ht="12.75">
      <c r="A184" s="142" t="s">
        <v>365</v>
      </c>
      <c r="B184" s="111" t="s">
        <v>155</v>
      </c>
      <c r="C184" s="112" t="s">
        <v>170</v>
      </c>
      <c r="D184" s="115">
        <v>2</v>
      </c>
      <c r="E184" s="164"/>
      <c r="F184" s="149"/>
      <c r="G184" s="165">
        <f t="shared" si="83"/>
        <v>0</v>
      </c>
      <c r="H184" s="70"/>
      <c r="I184" s="165"/>
      <c r="J184" s="166">
        <f t="shared" si="84"/>
        <v>0</v>
      </c>
      <c r="K184" s="165">
        <f t="shared" si="85"/>
        <v>0</v>
      </c>
      <c r="L184" s="166">
        <f t="shared" si="86"/>
        <v>0</v>
      </c>
      <c r="M184" s="165">
        <f t="shared" si="87"/>
        <v>0</v>
      </c>
      <c r="N184" s="166">
        <f t="shared" si="88"/>
        <v>0</v>
      </c>
      <c r="O184" s="166">
        <f t="shared" si="89"/>
        <v>0</v>
      </c>
    </row>
    <row r="185" spans="1:15" ht="12.75">
      <c r="A185" s="142" t="s">
        <v>366</v>
      </c>
      <c r="B185" s="111" t="s">
        <v>156</v>
      </c>
      <c r="C185" s="112" t="s">
        <v>18</v>
      </c>
      <c r="D185" s="115">
        <v>1</v>
      </c>
      <c r="E185" s="164"/>
      <c r="F185" s="149"/>
      <c r="G185" s="165">
        <f t="shared" si="83"/>
        <v>0</v>
      </c>
      <c r="H185" s="70"/>
      <c r="I185" s="165"/>
      <c r="J185" s="166">
        <f t="shared" si="84"/>
        <v>0</v>
      </c>
      <c r="K185" s="165">
        <f t="shared" si="85"/>
        <v>0</v>
      </c>
      <c r="L185" s="166">
        <f t="shared" si="86"/>
        <v>0</v>
      </c>
      <c r="M185" s="165">
        <f t="shared" si="87"/>
        <v>0</v>
      </c>
      <c r="N185" s="166">
        <f t="shared" si="88"/>
        <v>0</v>
      </c>
      <c r="O185" s="166">
        <f t="shared" si="89"/>
        <v>0</v>
      </c>
    </row>
    <row r="186" spans="1:15" ht="25.5">
      <c r="A186" s="142" t="s">
        <v>367</v>
      </c>
      <c r="B186" s="111" t="s">
        <v>157</v>
      </c>
      <c r="C186" s="112" t="s">
        <v>170</v>
      </c>
      <c r="D186" s="115">
        <v>1</v>
      </c>
      <c r="E186" s="164"/>
      <c r="F186" s="149"/>
      <c r="G186" s="165">
        <f>E186*F186</f>
        <v>0</v>
      </c>
      <c r="H186" s="70"/>
      <c r="I186" s="165"/>
      <c r="J186" s="166">
        <f>SUM(G186:I186)</f>
        <v>0</v>
      </c>
      <c r="K186" s="165">
        <f>D186*E186</f>
        <v>0</v>
      </c>
      <c r="L186" s="166">
        <f>D186*G186</f>
        <v>0</v>
      </c>
      <c r="M186" s="165">
        <f>D186*H186</f>
        <v>0</v>
      </c>
      <c r="N186" s="166">
        <f>I186*D186</f>
        <v>0</v>
      </c>
      <c r="O186" s="166">
        <f>SUM(L186:N186)</f>
        <v>0</v>
      </c>
    </row>
    <row r="187" spans="1:15" ht="25.5">
      <c r="A187" s="142" t="s">
        <v>368</v>
      </c>
      <c r="B187" s="111" t="s">
        <v>457</v>
      </c>
      <c r="C187" s="112" t="s">
        <v>170</v>
      </c>
      <c r="D187" s="115">
        <v>1</v>
      </c>
      <c r="E187" s="164"/>
      <c r="F187" s="149"/>
      <c r="G187" s="165">
        <f>E187*F187</f>
        <v>0</v>
      </c>
      <c r="H187" s="70"/>
      <c r="I187" s="165"/>
      <c r="J187" s="166">
        <f>SUM(G187:I187)</f>
        <v>0</v>
      </c>
      <c r="K187" s="165">
        <f>D187*E187</f>
        <v>0</v>
      </c>
      <c r="L187" s="166">
        <f>D187*G187</f>
        <v>0</v>
      </c>
      <c r="M187" s="165">
        <f>D187*H187</f>
        <v>0</v>
      </c>
      <c r="N187" s="166">
        <f>I187*D187</f>
        <v>0</v>
      </c>
      <c r="O187" s="166">
        <f>SUM(L187:N187)</f>
        <v>0</v>
      </c>
    </row>
    <row r="188" spans="1:15" ht="12.75">
      <c r="A188" s="142" t="s">
        <v>369</v>
      </c>
      <c r="B188" s="111" t="s">
        <v>158</v>
      </c>
      <c r="C188" s="112" t="s">
        <v>170</v>
      </c>
      <c r="D188" s="115">
        <v>1</v>
      </c>
      <c r="E188" s="164"/>
      <c r="F188" s="149"/>
      <c r="G188" s="165">
        <f>E188*F188</f>
        <v>0</v>
      </c>
      <c r="H188" s="70"/>
      <c r="I188" s="165"/>
      <c r="J188" s="166">
        <f>SUM(G188:I188)</f>
        <v>0</v>
      </c>
      <c r="K188" s="165">
        <f>D188*E188</f>
        <v>0</v>
      </c>
      <c r="L188" s="166">
        <f>D188*G188</f>
        <v>0</v>
      </c>
      <c r="M188" s="165">
        <f>D188*H188</f>
        <v>0</v>
      </c>
      <c r="N188" s="166">
        <f>I188*D188</f>
        <v>0</v>
      </c>
      <c r="O188" s="166">
        <f>SUM(L188:N188)</f>
        <v>0</v>
      </c>
    </row>
    <row r="189" spans="1:15" ht="12.75">
      <c r="A189" s="142" t="s">
        <v>370</v>
      </c>
      <c r="B189" s="111" t="s">
        <v>159</v>
      </c>
      <c r="C189" s="112" t="s">
        <v>170</v>
      </c>
      <c r="D189" s="115">
        <v>5</v>
      </c>
      <c r="E189" s="164"/>
      <c r="F189" s="149"/>
      <c r="G189" s="165">
        <f>E189*F189</f>
        <v>0</v>
      </c>
      <c r="H189" s="70"/>
      <c r="I189" s="165"/>
      <c r="J189" s="166">
        <f>SUM(G189:I189)</f>
        <v>0</v>
      </c>
      <c r="K189" s="165">
        <f>D189*E189</f>
        <v>0</v>
      </c>
      <c r="L189" s="166">
        <f>D189*G189</f>
        <v>0</v>
      </c>
      <c r="M189" s="165">
        <f>D189*H189</f>
        <v>0</v>
      </c>
      <c r="N189" s="166">
        <f>I189*D189</f>
        <v>0</v>
      </c>
      <c r="O189" s="166">
        <f>SUM(L189:N189)</f>
        <v>0</v>
      </c>
    </row>
    <row r="190" spans="1:15" ht="12.75">
      <c r="A190" s="142" t="s">
        <v>371</v>
      </c>
      <c r="B190" s="111" t="s">
        <v>458</v>
      </c>
      <c r="C190" s="112" t="s">
        <v>18</v>
      </c>
      <c r="D190" s="115">
        <v>1</v>
      </c>
      <c r="E190" s="25"/>
      <c r="F190" s="31"/>
      <c r="G190" s="33"/>
      <c r="H190" s="35"/>
      <c r="I190" s="33"/>
      <c r="J190" s="35"/>
      <c r="K190" s="33"/>
      <c r="L190" s="35"/>
      <c r="M190" s="33"/>
      <c r="N190" s="35"/>
      <c r="O190" s="41"/>
    </row>
    <row r="191" spans="1:18" s="72" customFormat="1" ht="25.5">
      <c r="A191" s="110" t="s">
        <v>459</v>
      </c>
      <c r="B191" s="111" t="s">
        <v>454</v>
      </c>
      <c r="C191" s="110" t="s">
        <v>447</v>
      </c>
      <c r="D191" s="114">
        <v>0.3</v>
      </c>
      <c r="E191" s="164"/>
      <c r="F191" s="149"/>
      <c r="G191" s="165">
        <f aca="true" t="shared" si="90" ref="G191:G202">E191*F191</f>
        <v>0</v>
      </c>
      <c r="H191" s="166"/>
      <c r="I191" s="165"/>
      <c r="J191" s="166">
        <f aca="true" t="shared" si="91" ref="J191:J202">SUM(G191:I191)</f>
        <v>0</v>
      </c>
      <c r="K191" s="165">
        <f aca="true" t="shared" si="92" ref="K191:K202">D191*E191</f>
        <v>0</v>
      </c>
      <c r="L191" s="166">
        <f aca="true" t="shared" si="93" ref="L191:L202">D191*G191</f>
        <v>0</v>
      </c>
      <c r="M191" s="165">
        <f aca="true" t="shared" si="94" ref="M191:M198">D191*H191</f>
        <v>0</v>
      </c>
      <c r="N191" s="166">
        <f aca="true" t="shared" si="95" ref="N191:N202">I191*D191</f>
        <v>0</v>
      </c>
      <c r="O191" s="166">
        <f aca="true" t="shared" si="96" ref="O191:O202">SUM(L191:N191)</f>
        <v>0</v>
      </c>
      <c r="Q191" s="172"/>
      <c r="R191" s="172"/>
    </row>
    <row r="192" spans="1:18" s="72" customFormat="1" ht="15.75">
      <c r="A192" s="110" t="s">
        <v>460</v>
      </c>
      <c r="B192" s="111" t="s">
        <v>455</v>
      </c>
      <c r="C192" s="110" t="s">
        <v>447</v>
      </c>
      <c r="D192" s="114">
        <v>0.72</v>
      </c>
      <c r="E192" s="164"/>
      <c r="F192" s="149"/>
      <c r="G192" s="165">
        <f t="shared" si="90"/>
        <v>0</v>
      </c>
      <c r="H192" s="166"/>
      <c r="I192" s="165"/>
      <c r="J192" s="166">
        <f t="shared" si="91"/>
        <v>0</v>
      </c>
      <c r="K192" s="165">
        <f t="shared" si="92"/>
        <v>0</v>
      </c>
      <c r="L192" s="166">
        <f t="shared" si="93"/>
        <v>0</v>
      </c>
      <c r="M192" s="165">
        <f t="shared" si="94"/>
        <v>0</v>
      </c>
      <c r="N192" s="166">
        <f t="shared" si="95"/>
        <v>0</v>
      </c>
      <c r="O192" s="166">
        <f t="shared" si="96"/>
        <v>0</v>
      </c>
      <c r="Q192" s="172"/>
      <c r="R192" s="172"/>
    </row>
    <row r="193" spans="1:18" s="72" customFormat="1" ht="12.75">
      <c r="A193" s="110" t="s">
        <v>461</v>
      </c>
      <c r="B193" s="111" t="s">
        <v>449</v>
      </c>
      <c r="C193" s="110" t="s">
        <v>450</v>
      </c>
      <c r="D193" s="114">
        <v>101</v>
      </c>
      <c r="E193" s="173"/>
      <c r="F193" s="70"/>
      <c r="G193" s="149">
        <f t="shared" si="90"/>
        <v>0</v>
      </c>
      <c r="H193" s="163"/>
      <c r="I193" s="149"/>
      <c r="J193" s="149">
        <f t="shared" si="91"/>
        <v>0</v>
      </c>
      <c r="K193" s="149">
        <f t="shared" si="92"/>
        <v>0</v>
      </c>
      <c r="L193" s="149">
        <f t="shared" si="93"/>
        <v>0</v>
      </c>
      <c r="M193" s="149">
        <f t="shared" si="94"/>
        <v>0</v>
      </c>
      <c r="N193" s="149">
        <f t="shared" si="95"/>
        <v>0</v>
      </c>
      <c r="O193" s="166">
        <f t="shared" si="96"/>
        <v>0</v>
      </c>
      <c r="Q193" s="172"/>
      <c r="R193" s="172"/>
    </row>
    <row r="194" spans="1:18" s="72" customFormat="1" ht="25.5">
      <c r="A194" s="110" t="s">
        <v>462</v>
      </c>
      <c r="B194" s="111" t="s">
        <v>456</v>
      </c>
      <c r="C194" s="110" t="s">
        <v>170</v>
      </c>
      <c r="D194" s="114">
        <v>8</v>
      </c>
      <c r="E194" s="173"/>
      <c r="F194" s="70"/>
      <c r="G194" s="149">
        <f t="shared" si="90"/>
        <v>0</v>
      </c>
      <c r="H194" s="163"/>
      <c r="I194" s="149"/>
      <c r="J194" s="149">
        <f t="shared" si="91"/>
        <v>0</v>
      </c>
      <c r="K194" s="149">
        <f t="shared" si="92"/>
        <v>0</v>
      </c>
      <c r="L194" s="149">
        <f t="shared" si="93"/>
        <v>0</v>
      </c>
      <c r="M194" s="149">
        <f t="shared" si="94"/>
        <v>0</v>
      </c>
      <c r="N194" s="149">
        <f t="shared" si="95"/>
        <v>0</v>
      </c>
      <c r="O194" s="166">
        <f t="shared" si="96"/>
        <v>0</v>
      </c>
      <c r="Q194" s="172"/>
      <c r="R194" s="172"/>
    </row>
    <row r="195" spans="1:15" ht="38.25">
      <c r="A195" s="110" t="s">
        <v>372</v>
      </c>
      <c r="B195" s="119" t="s">
        <v>163</v>
      </c>
      <c r="C195" s="112" t="s">
        <v>53</v>
      </c>
      <c r="D195" s="115">
        <v>6</v>
      </c>
      <c r="E195" s="173"/>
      <c r="F195" s="70"/>
      <c r="G195" s="149">
        <f t="shared" si="90"/>
        <v>0</v>
      </c>
      <c r="H195" s="163"/>
      <c r="I195" s="149"/>
      <c r="J195" s="149">
        <f t="shared" si="91"/>
        <v>0</v>
      </c>
      <c r="K195" s="149">
        <f t="shared" si="92"/>
        <v>0</v>
      </c>
      <c r="L195" s="149">
        <f t="shared" si="93"/>
        <v>0</v>
      </c>
      <c r="M195" s="149">
        <f t="shared" si="94"/>
        <v>0</v>
      </c>
      <c r="N195" s="149">
        <f t="shared" si="95"/>
        <v>0</v>
      </c>
      <c r="O195" s="166">
        <f t="shared" si="96"/>
        <v>0</v>
      </c>
    </row>
    <row r="196" spans="1:15" ht="38.25">
      <c r="A196" s="110" t="s">
        <v>372</v>
      </c>
      <c r="B196" s="117" t="s">
        <v>164</v>
      </c>
      <c r="C196" s="112" t="s">
        <v>53</v>
      </c>
      <c r="D196" s="114">
        <v>179</v>
      </c>
      <c r="E196" s="173"/>
      <c r="F196" s="70"/>
      <c r="G196" s="149">
        <f t="shared" si="90"/>
        <v>0</v>
      </c>
      <c r="H196" s="163"/>
      <c r="I196" s="149"/>
      <c r="J196" s="149">
        <f t="shared" si="91"/>
        <v>0</v>
      </c>
      <c r="K196" s="149">
        <f t="shared" si="92"/>
        <v>0</v>
      </c>
      <c r="L196" s="149">
        <f t="shared" si="93"/>
        <v>0</v>
      </c>
      <c r="M196" s="149">
        <f t="shared" si="94"/>
        <v>0</v>
      </c>
      <c r="N196" s="149">
        <f t="shared" si="95"/>
        <v>0</v>
      </c>
      <c r="O196" s="166">
        <f t="shared" si="96"/>
        <v>0</v>
      </c>
    </row>
    <row r="197" spans="1:15" ht="38.25">
      <c r="A197" s="110" t="s">
        <v>373</v>
      </c>
      <c r="B197" s="119" t="s">
        <v>165</v>
      </c>
      <c r="C197" s="112" t="s">
        <v>53</v>
      </c>
      <c r="D197" s="114">
        <v>132.9</v>
      </c>
      <c r="E197" s="173"/>
      <c r="F197" s="70"/>
      <c r="G197" s="149">
        <f t="shared" si="90"/>
        <v>0</v>
      </c>
      <c r="H197" s="163"/>
      <c r="I197" s="149"/>
      <c r="J197" s="149">
        <f t="shared" si="91"/>
        <v>0</v>
      </c>
      <c r="K197" s="149">
        <f t="shared" si="92"/>
        <v>0</v>
      </c>
      <c r="L197" s="149">
        <f t="shared" si="93"/>
        <v>0</v>
      </c>
      <c r="M197" s="149">
        <f t="shared" si="94"/>
        <v>0</v>
      </c>
      <c r="N197" s="149">
        <f t="shared" si="95"/>
        <v>0</v>
      </c>
      <c r="O197" s="166">
        <f t="shared" si="96"/>
        <v>0</v>
      </c>
    </row>
    <row r="198" spans="1:15" ht="38.25">
      <c r="A198" s="110" t="s">
        <v>374</v>
      </c>
      <c r="B198" s="119" t="s">
        <v>166</v>
      </c>
      <c r="C198" s="112" t="s">
        <v>53</v>
      </c>
      <c r="D198" s="114">
        <v>268.2</v>
      </c>
      <c r="E198" s="173"/>
      <c r="F198" s="70"/>
      <c r="G198" s="149">
        <f t="shared" si="90"/>
        <v>0</v>
      </c>
      <c r="H198" s="163"/>
      <c r="I198" s="149"/>
      <c r="J198" s="149">
        <f t="shared" si="91"/>
        <v>0</v>
      </c>
      <c r="K198" s="149">
        <f t="shared" si="92"/>
        <v>0</v>
      </c>
      <c r="L198" s="149">
        <f t="shared" si="93"/>
        <v>0</v>
      </c>
      <c r="M198" s="149">
        <f t="shared" si="94"/>
        <v>0</v>
      </c>
      <c r="N198" s="149">
        <f t="shared" si="95"/>
        <v>0</v>
      </c>
      <c r="O198" s="166">
        <f t="shared" si="96"/>
        <v>0</v>
      </c>
    </row>
    <row r="199" spans="1:15" ht="12.75">
      <c r="A199" s="110" t="s">
        <v>375</v>
      </c>
      <c r="B199" s="111" t="s">
        <v>167</v>
      </c>
      <c r="C199" s="110" t="s">
        <v>53</v>
      </c>
      <c r="D199" s="114">
        <f>SUM(D195:D198)</f>
        <v>586.0999999999999</v>
      </c>
      <c r="E199" s="167"/>
      <c r="F199" s="70"/>
      <c r="G199" s="148">
        <f t="shared" si="90"/>
        <v>0</v>
      </c>
      <c r="H199" s="70"/>
      <c r="I199" s="165"/>
      <c r="J199" s="166">
        <f t="shared" si="91"/>
        <v>0</v>
      </c>
      <c r="K199" s="165">
        <f t="shared" si="92"/>
        <v>0</v>
      </c>
      <c r="L199" s="166">
        <f t="shared" si="93"/>
        <v>0</v>
      </c>
      <c r="M199" s="165"/>
      <c r="N199" s="166">
        <f t="shared" si="95"/>
        <v>0</v>
      </c>
      <c r="O199" s="166">
        <f t="shared" si="96"/>
        <v>0</v>
      </c>
    </row>
    <row r="200" spans="1:15" ht="25.5">
      <c r="A200" s="110" t="s">
        <v>376</v>
      </c>
      <c r="B200" s="126" t="s">
        <v>168</v>
      </c>
      <c r="C200" s="112" t="s">
        <v>53</v>
      </c>
      <c r="D200" s="114">
        <f>D199</f>
        <v>586.0999999999999</v>
      </c>
      <c r="E200" s="164"/>
      <c r="F200" s="70"/>
      <c r="G200" s="165">
        <f t="shared" si="90"/>
        <v>0</v>
      </c>
      <c r="H200" s="70"/>
      <c r="I200" s="165"/>
      <c r="J200" s="166">
        <f t="shared" si="91"/>
        <v>0</v>
      </c>
      <c r="K200" s="165">
        <f t="shared" si="92"/>
        <v>0</v>
      </c>
      <c r="L200" s="166">
        <f t="shared" si="93"/>
        <v>0</v>
      </c>
      <c r="M200" s="165"/>
      <c r="N200" s="166">
        <f t="shared" si="95"/>
        <v>0</v>
      </c>
      <c r="O200" s="166">
        <f t="shared" si="96"/>
        <v>0</v>
      </c>
    </row>
    <row r="201" spans="1:15" ht="63.75">
      <c r="A201" s="110" t="s">
        <v>377</v>
      </c>
      <c r="B201" s="111" t="s">
        <v>169</v>
      </c>
      <c r="C201" s="110" t="s">
        <v>60</v>
      </c>
      <c r="D201" s="115">
        <v>1</v>
      </c>
      <c r="E201" s="164"/>
      <c r="F201" s="149"/>
      <c r="G201" s="165">
        <f t="shared" si="90"/>
        <v>0</v>
      </c>
      <c r="H201" s="166"/>
      <c r="I201" s="165"/>
      <c r="J201" s="166">
        <f t="shared" si="91"/>
        <v>0</v>
      </c>
      <c r="K201" s="165">
        <f t="shared" si="92"/>
        <v>0</v>
      </c>
      <c r="L201" s="166">
        <f t="shared" si="93"/>
        <v>0</v>
      </c>
      <c r="M201" s="165">
        <f>D201*H201</f>
        <v>0</v>
      </c>
      <c r="N201" s="166">
        <f t="shared" si="95"/>
        <v>0</v>
      </c>
      <c r="O201" s="166">
        <f t="shared" si="96"/>
        <v>0</v>
      </c>
    </row>
    <row r="202" spans="1:15" ht="25.5">
      <c r="A202" s="110" t="s">
        <v>378</v>
      </c>
      <c r="B202" s="111" t="s">
        <v>137</v>
      </c>
      <c r="C202" s="110" t="s">
        <v>170</v>
      </c>
      <c r="D202" s="110">
        <v>4</v>
      </c>
      <c r="E202" s="164"/>
      <c r="F202" s="149"/>
      <c r="G202" s="165">
        <f t="shared" si="90"/>
        <v>0</v>
      </c>
      <c r="H202" s="70"/>
      <c r="I202" s="165"/>
      <c r="J202" s="166">
        <f t="shared" si="91"/>
        <v>0</v>
      </c>
      <c r="K202" s="165">
        <f t="shared" si="92"/>
        <v>0</v>
      </c>
      <c r="L202" s="166">
        <f t="shared" si="93"/>
        <v>0</v>
      </c>
      <c r="M202" s="165">
        <f>D202*H202</f>
        <v>0</v>
      </c>
      <c r="N202" s="166">
        <f t="shared" si="95"/>
        <v>0</v>
      </c>
      <c r="O202" s="166">
        <f t="shared" si="96"/>
        <v>0</v>
      </c>
    </row>
    <row r="203" spans="1:15" s="62" customFormat="1" ht="12.75">
      <c r="A203" s="55"/>
      <c r="B203" s="56"/>
      <c r="C203" s="57"/>
      <c r="D203" s="58"/>
      <c r="E203" s="59"/>
      <c r="F203" s="60"/>
      <c r="G203" s="61"/>
      <c r="H203" s="60"/>
      <c r="I203" s="61"/>
      <c r="J203" s="60"/>
      <c r="K203" s="61"/>
      <c r="L203" s="60"/>
      <c r="M203" s="61"/>
      <c r="N203" s="60"/>
      <c r="O203" s="60"/>
    </row>
    <row r="204" spans="1:15" s="42" customFormat="1" ht="12.75">
      <c r="A204" s="43"/>
      <c r="B204" s="23" t="s">
        <v>0</v>
      </c>
      <c r="C204" s="44"/>
      <c r="D204" s="43"/>
      <c r="E204" s="45"/>
      <c r="F204" s="46"/>
      <c r="G204" s="48"/>
      <c r="H204" s="47"/>
      <c r="I204" s="48"/>
      <c r="J204" s="47"/>
      <c r="K204" s="48">
        <f>SUM(K13:K203)</f>
        <v>0</v>
      </c>
      <c r="L204" s="47">
        <f>SUM(L13:L203)</f>
        <v>0</v>
      </c>
      <c r="M204" s="48">
        <f>SUM(M13:M203)</f>
        <v>0</v>
      </c>
      <c r="N204" s="47">
        <f>SUM(N13:N203)</f>
        <v>0</v>
      </c>
      <c r="O204" s="63">
        <f>SUM(O13:O203)</f>
        <v>0</v>
      </c>
    </row>
    <row r="205" spans="10:15" ht="12.75">
      <c r="J205" s="15" t="s">
        <v>851</v>
      </c>
      <c r="K205" s="14"/>
      <c r="L205" s="14"/>
      <c r="M205" s="14">
        <f>M204*0%</f>
        <v>0</v>
      </c>
      <c r="N205" s="14"/>
      <c r="O205" s="49">
        <f>M205</f>
        <v>0</v>
      </c>
    </row>
    <row r="206" spans="10:15" ht="12.75">
      <c r="J206" s="15" t="s">
        <v>14</v>
      </c>
      <c r="K206" s="50">
        <f>SUM(K204:K205)</f>
        <v>0</v>
      </c>
      <c r="L206" s="50">
        <f>SUM(L204:L205)</f>
        <v>0</v>
      </c>
      <c r="M206" s="50">
        <f>SUM(M204:M205)</f>
        <v>0</v>
      </c>
      <c r="N206" s="50">
        <f>SUM(N204:N205)</f>
        <v>0</v>
      </c>
      <c r="O206" s="51">
        <f>SUM(O204:O205)</f>
        <v>0</v>
      </c>
    </row>
    <row r="207" spans="10:15" ht="12.75">
      <c r="J207" s="15"/>
      <c r="K207" s="64"/>
      <c r="L207" s="64"/>
      <c r="M207" s="64"/>
      <c r="N207" s="64"/>
      <c r="O207" s="65"/>
    </row>
    <row r="208" spans="2:5" ht="12.75">
      <c r="B208" s="52" t="s">
        <v>16</v>
      </c>
      <c r="E208" s="53"/>
    </row>
    <row r="209" ht="12.75">
      <c r="E209" s="53"/>
    </row>
    <row r="210" spans="2:5" ht="12.75">
      <c r="B210" s="52" t="s">
        <v>17</v>
      </c>
      <c r="E210" s="53"/>
    </row>
    <row r="211" ht="12.75">
      <c r="E211" s="53"/>
    </row>
  </sheetData>
  <sheetProtection/>
  <mergeCells count="7">
    <mergeCell ref="A5:O5"/>
    <mergeCell ref="A3:O3"/>
    <mergeCell ref="A2:O2"/>
    <mergeCell ref="A10:A11"/>
    <mergeCell ref="C10:C11"/>
    <mergeCell ref="D10:D11"/>
    <mergeCell ref="B10:B11"/>
  </mergeCells>
  <printOptions/>
  <pageMargins left="0.3937007874015748" right="0.2362204724409449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61">
      <selection activeCell="R5" sqref="R5"/>
    </sheetView>
  </sheetViews>
  <sheetFormatPr defaultColWidth="9.140625" defaultRowHeight="12.75"/>
  <cols>
    <col min="1" max="1" width="8.8515625" style="3" customWidth="1"/>
    <col min="2" max="2" width="33.5742187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1" width="7.8515625" style="5" customWidth="1"/>
    <col min="12" max="14" width="8.421875" style="5" customWidth="1"/>
    <col min="15" max="15" width="9.421875" style="6" customWidth="1"/>
    <col min="16" max="16384" width="9.140625" style="6" customWidth="1"/>
  </cols>
  <sheetData>
    <row r="1" ht="21" customHeight="1">
      <c r="M1" s="349" t="s">
        <v>880</v>
      </c>
    </row>
    <row r="2" spans="1:15" ht="18.75" customHeight="1">
      <c r="A2" s="350" t="s">
        <v>863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ht="43.5" customHeight="1">
      <c r="A3" s="367" t="s">
        <v>818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4" ht="14.25">
      <c r="A4" s="339"/>
      <c r="B4" s="339"/>
      <c r="C4" s="340"/>
      <c r="D4" s="34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5">
      <c r="A5" s="352" t="s">
        <v>822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</row>
    <row r="6" spans="1:14" ht="14.25">
      <c r="A6" s="339"/>
      <c r="B6" s="339"/>
      <c r="C6" s="342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813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862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338" t="s">
        <v>815</v>
      </c>
      <c r="B9" s="10"/>
      <c r="C9" s="66"/>
      <c r="D9" s="341"/>
      <c r="E9" s="6"/>
      <c r="F9" s="6"/>
      <c r="G9" s="6"/>
      <c r="H9" s="6"/>
      <c r="I9" s="6"/>
      <c r="J9" s="6"/>
      <c r="K9" s="6"/>
      <c r="L9" s="6"/>
      <c r="M9" s="6"/>
      <c r="N9" s="6"/>
    </row>
    <row r="10" s="338" customFormat="1" ht="20.25" customHeight="1">
      <c r="A10" s="338" t="s">
        <v>820</v>
      </c>
    </row>
    <row r="11" spans="1:16" ht="20.25" customHeight="1">
      <c r="A11" s="353" t="s">
        <v>1</v>
      </c>
      <c r="B11" s="370" t="s">
        <v>2</v>
      </c>
      <c r="C11" s="368" t="s">
        <v>3</v>
      </c>
      <c r="D11" s="353" t="s">
        <v>4</v>
      </c>
      <c r="E11" s="364" t="s">
        <v>5</v>
      </c>
      <c r="F11" s="364"/>
      <c r="G11" s="364"/>
      <c r="H11" s="364"/>
      <c r="I11" s="364"/>
      <c r="J11" s="373"/>
      <c r="K11" s="372" t="s">
        <v>8</v>
      </c>
      <c r="L11" s="364"/>
      <c r="M11" s="364"/>
      <c r="N11" s="364"/>
      <c r="O11" s="373"/>
      <c r="P11" s="9"/>
    </row>
    <row r="12" spans="1:15" ht="78.75" customHeight="1">
      <c r="A12" s="354"/>
      <c r="B12" s="371"/>
      <c r="C12" s="369"/>
      <c r="D12" s="354"/>
      <c r="E12" s="7" t="s">
        <v>6</v>
      </c>
      <c r="F12" s="7" t="s">
        <v>26</v>
      </c>
      <c r="G12" s="8" t="s">
        <v>27</v>
      </c>
      <c r="H12" s="8" t="s">
        <v>28</v>
      </c>
      <c r="I12" s="8" t="s">
        <v>29</v>
      </c>
      <c r="J12" s="8" t="s">
        <v>30</v>
      </c>
      <c r="K12" s="8" t="s">
        <v>7</v>
      </c>
      <c r="L12" s="8" t="s">
        <v>27</v>
      </c>
      <c r="M12" s="8" t="s">
        <v>28</v>
      </c>
      <c r="N12" s="8" t="s">
        <v>29</v>
      </c>
      <c r="O12" s="8" t="s">
        <v>31</v>
      </c>
    </row>
    <row r="13" spans="1:15" ht="12.75">
      <c r="A13" s="17"/>
      <c r="B13" s="36"/>
      <c r="C13" s="37"/>
      <c r="D13" s="26"/>
      <c r="E13" s="38"/>
      <c r="F13" s="30"/>
      <c r="G13" s="39"/>
      <c r="H13" s="34"/>
      <c r="I13" s="39"/>
      <c r="J13" s="34"/>
      <c r="K13" s="39"/>
      <c r="L13" s="34"/>
      <c r="M13" s="39"/>
      <c r="N13" s="34"/>
      <c r="O13" s="40"/>
    </row>
    <row r="14" spans="1:15" s="72" customFormat="1" ht="25.5">
      <c r="A14" s="105">
        <v>1</v>
      </c>
      <c r="B14" s="106" t="s">
        <v>51</v>
      </c>
      <c r="C14" s="107"/>
      <c r="D14" s="107"/>
      <c r="E14" s="108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5" s="72" customFormat="1" ht="63.75">
      <c r="A15" s="110" t="s">
        <v>176</v>
      </c>
      <c r="B15" s="111" t="s">
        <v>55</v>
      </c>
      <c r="C15" s="112" t="s">
        <v>53</v>
      </c>
      <c r="D15" s="113">
        <v>423.9</v>
      </c>
      <c r="E15" s="69"/>
      <c r="F15" s="70"/>
      <c r="G15" s="71">
        <f>E15*F15</f>
        <v>0</v>
      </c>
      <c r="H15" s="70"/>
      <c r="I15" s="71"/>
      <c r="J15" s="70">
        <f aca="true" t="shared" si="0" ref="J15:J26">SUM(G15:I15)</f>
        <v>0</v>
      </c>
      <c r="K15" s="71">
        <f>D15*E15</f>
        <v>0</v>
      </c>
      <c r="L15" s="70">
        <f>D15*G15</f>
        <v>0</v>
      </c>
      <c r="M15" s="71"/>
      <c r="N15" s="70">
        <f>I15*D15</f>
        <v>0</v>
      </c>
      <c r="O15" s="70">
        <f aca="true" t="shared" si="1" ref="O15:O26">SUM(L15:N15)</f>
        <v>0</v>
      </c>
    </row>
    <row r="16" spans="1:15" s="72" customFormat="1" ht="63.75">
      <c r="A16" s="110" t="s">
        <v>177</v>
      </c>
      <c r="B16" s="111" t="s">
        <v>56</v>
      </c>
      <c r="C16" s="112" t="s">
        <v>53</v>
      </c>
      <c r="D16" s="113">
        <v>50.1</v>
      </c>
      <c r="E16" s="69"/>
      <c r="F16" s="70"/>
      <c r="G16" s="71">
        <f aca="true" t="shared" si="2" ref="G16:G26">E16*F16</f>
        <v>0</v>
      </c>
      <c r="H16" s="70"/>
      <c r="I16" s="71"/>
      <c r="J16" s="70">
        <f t="shared" si="0"/>
        <v>0</v>
      </c>
      <c r="K16" s="71">
        <f aca="true" t="shared" si="3" ref="K16:K26">D16*E16</f>
        <v>0</v>
      </c>
      <c r="L16" s="70">
        <f aca="true" t="shared" si="4" ref="L16:L26">D16*G16</f>
        <v>0</v>
      </c>
      <c r="M16" s="71"/>
      <c r="N16" s="70">
        <f aca="true" t="shared" si="5" ref="N16:N26">I16*D16</f>
        <v>0</v>
      </c>
      <c r="O16" s="70">
        <f t="shared" si="1"/>
        <v>0</v>
      </c>
    </row>
    <row r="17" spans="1:15" ht="76.5">
      <c r="A17" s="110" t="s">
        <v>178</v>
      </c>
      <c r="B17" s="111" t="s">
        <v>58</v>
      </c>
      <c r="C17" s="112" t="s">
        <v>53</v>
      </c>
      <c r="D17" s="114">
        <v>474</v>
      </c>
      <c r="E17" s="164"/>
      <c r="F17" s="70"/>
      <c r="G17" s="165">
        <f t="shared" si="2"/>
        <v>0</v>
      </c>
      <c r="H17" s="166"/>
      <c r="I17" s="165"/>
      <c r="J17" s="166">
        <f t="shared" si="0"/>
        <v>0</v>
      </c>
      <c r="K17" s="165">
        <f t="shared" si="3"/>
        <v>0</v>
      </c>
      <c r="L17" s="166">
        <f t="shared" si="4"/>
        <v>0</v>
      </c>
      <c r="M17" s="165">
        <f>D17*H17</f>
        <v>0</v>
      </c>
      <c r="N17" s="166">
        <f t="shared" si="5"/>
        <v>0</v>
      </c>
      <c r="O17" s="166">
        <f t="shared" si="1"/>
        <v>0</v>
      </c>
    </row>
    <row r="18" spans="1:15" ht="25.5">
      <c r="A18" s="110" t="s">
        <v>179</v>
      </c>
      <c r="B18" s="111" t="s">
        <v>59</v>
      </c>
      <c r="C18" s="112" t="s">
        <v>60</v>
      </c>
      <c r="D18" s="115">
        <v>1</v>
      </c>
      <c r="E18" s="69"/>
      <c r="F18" s="70"/>
      <c r="G18" s="71">
        <f t="shared" si="2"/>
        <v>0</v>
      </c>
      <c r="H18" s="70"/>
      <c r="I18" s="71"/>
      <c r="J18" s="70">
        <f t="shared" si="0"/>
        <v>0</v>
      </c>
      <c r="K18" s="71">
        <f t="shared" si="3"/>
        <v>0</v>
      </c>
      <c r="L18" s="70">
        <f t="shared" si="4"/>
        <v>0</v>
      </c>
      <c r="M18" s="71"/>
      <c r="N18" s="70">
        <f t="shared" si="5"/>
        <v>0</v>
      </c>
      <c r="O18" s="70">
        <f t="shared" si="1"/>
        <v>0</v>
      </c>
    </row>
    <row r="19" spans="1:15" ht="25.5">
      <c r="A19" s="110" t="s">
        <v>180</v>
      </c>
      <c r="B19" s="111" t="s">
        <v>61</v>
      </c>
      <c r="C19" s="112" t="s">
        <v>53</v>
      </c>
      <c r="D19" s="114">
        <v>14.6</v>
      </c>
      <c r="E19" s="69"/>
      <c r="F19" s="70"/>
      <c r="G19" s="71">
        <f t="shared" si="2"/>
        <v>0</v>
      </c>
      <c r="H19" s="70"/>
      <c r="I19" s="71"/>
      <c r="J19" s="70">
        <f t="shared" si="0"/>
        <v>0</v>
      </c>
      <c r="K19" s="71">
        <f t="shared" si="3"/>
        <v>0</v>
      </c>
      <c r="L19" s="70">
        <f t="shared" si="4"/>
        <v>0</v>
      </c>
      <c r="M19" s="71"/>
      <c r="N19" s="70">
        <f t="shared" si="5"/>
        <v>0</v>
      </c>
      <c r="O19" s="70">
        <f t="shared" si="1"/>
        <v>0</v>
      </c>
    </row>
    <row r="20" spans="1:15" ht="51">
      <c r="A20" s="110" t="s">
        <v>181</v>
      </c>
      <c r="B20" s="111" t="s">
        <v>67</v>
      </c>
      <c r="C20" s="112" t="s">
        <v>68</v>
      </c>
      <c r="D20" s="114">
        <v>1887.2</v>
      </c>
      <c r="E20" s="69"/>
      <c r="F20" s="70"/>
      <c r="G20" s="165">
        <f t="shared" si="2"/>
        <v>0</v>
      </c>
      <c r="H20" s="70"/>
      <c r="I20" s="71"/>
      <c r="J20" s="166">
        <f t="shared" si="0"/>
        <v>0</v>
      </c>
      <c r="K20" s="165">
        <f t="shared" si="3"/>
        <v>0</v>
      </c>
      <c r="L20" s="166">
        <f t="shared" si="4"/>
        <v>0</v>
      </c>
      <c r="M20" s="165"/>
      <c r="N20" s="166">
        <f t="shared" si="5"/>
        <v>0</v>
      </c>
      <c r="O20" s="166">
        <f t="shared" si="1"/>
        <v>0</v>
      </c>
    </row>
    <row r="21" spans="1:15" ht="51">
      <c r="A21" s="110" t="s">
        <v>182</v>
      </c>
      <c r="B21" s="111" t="s">
        <v>69</v>
      </c>
      <c r="C21" s="112" t="s">
        <v>68</v>
      </c>
      <c r="D21" s="114">
        <v>1887.2</v>
      </c>
      <c r="E21" s="69"/>
      <c r="F21" s="70"/>
      <c r="G21" s="71">
        <f t="shared" si="2"/>
        <v>0</v>
      </c>
      <c r="H21" s="70"/>
      <c r="I21" s="71"/>
      <c r="J21" s="70">
        <f t="shared" si="0"/>
        <v>0</v>
      </c>
      <c r="K21" s="71">
        <f t="shared" si="3"/>
        <v>0</v>
      </c>
      <c r="L21" s="70">
        <f t="shared" si="4"/>
        <v>0</v>
      </c>
      <c r="M21" s="71">
        <f>D21*H21</f>
        <v>0</v>
      </c>
      <c r="N21" s="70">
        <f t="shared" si="5"/>
        <v>0</v>
      </c>
      <c r="O21" s="70">
        <f t="shared" si="1"/>
        <v>0</v>
      </c>
    </row>
    <row r="22" spans="1:15" ht="63.75">
      <c r="A22" s="110" t="s">
        <v>183</v>
      </c>
      <c r="B22" s="111" t="s">
        <v>72</v>
      </c>
      <c r="C22" s="112" t="s">
        <v>68</v>
      </c>
      <c r="D22" s="114">
        <v>576</v>
      </c>
      <c r="E22" s="164"/>
      <c r="F22" s="70"/>
      <c r="G22" s="165">
        <f t="shared" si="2"/>
        <v>0</v>
      </c>
      <c r="H22" s="166"/>
      <c r="I22" s="165"/>
      <c r="J22" s="166">
        <f t="shared" si="0"/>
        <v>0</v>
      </c>
      <c r="K22" s="165">
        <f t="shared" si="3"/>
        <v>0</v>
      </c>
      <c r="L22" s="166">
        <f t="shared" si="4"/>
        <v>0</v>
      </c>
      <c r="M22" s="165"/>
      <c r="N22" s="166">
        <f t="shared" si="5"/>
        <v>0</v>
      </c>
      <c r="O22" s="166">
        <f t="shared" si="1"/>
        <v>0</v>
      </c>
    </row>
    <row r="23" spans="1:15" ht="89.25">
      <c r="A23" s="110" t="s">
        <v>184</v>
      </c>
      <c r="B23" s="111" t="s">
        <v>73</v>
      </c>
      <c r="C23" s="112" t="s">
        <v>68</v>
      </c>
      <c r="D23" s="114">
        <v>576</v>
      </c>
      <c r="E23" s="69"/>
      <c r="F23" s="70"/>
      <c r="G23" s="71">
        <f t="shared" si="2"/>
        <v>0</v>
      </c>
      <c r="H23" s="70"/>
      <c r="I23" s="71"/>
      <c r="J23" s="70">
        <f t="shared" si="0"/>
        <v>0</v>
      </c>
      <c r="K23" s="71">
        <f t="shared" si="3"/>
        <v>0</v>
      </c>
      <c r="L23" s="70">
        <f t="shared" si="4"/>
        <v>0</v>
      </c>
      <c r="M23" s="71">
        <f>D23*H23</f>
        <v>0</v>
      </c>
      <c r="N23" s="70">
        <f t="shared" si="5"/>
        <v>0</v>
      </c>
      <c r="O23" s="70">
        <f t="shared" si="1"/>
        <v>0</v>
      </c>
    </row>
    <row r="24" spans="1:15" ht="25.5">
      <c r="A24" s="110" t="s">
        <v>185</v>
      </c>
      <c r="B24" s="111" t="s">
        <v>74</v>
      </c>
      <c r="C24" s="112" t="s">
        <v>75</v>
      </c>
      <c r="D24" s="114">
        <v>138.8</v>
      </c>
      <c r="E24" s="167"/>
      <c r="F24" s="70"/>
      <c r="G24" s="148">
        <f t="shared" si="2"/>
        <v>0</v>
      </c>
      <c r="H24" s="166"/>
      <c r="I24" s="165"/>
      <c r="J24" s="166">
        <f t="shared" si="0"/>
        <v>0</v>
      </c>
      <c r="K24" s="165">
        <f t="shared" si="3"/>
        <v>0</v>
      </c>
      <c r="L24" s="166">
        <f t="shared" si="4"/>
        <v>0</v>
      </c>
      <c r="M24" s="71">
        <f>D24*H24</f>
        <v>0</v>
      </c>
      <c r="N24" s="166">
        <f t="shared" si="5"/>
        <v>0</v>
      </c>
      <c r="O24" s="166">
        <f t="shared" si="1"/>
        <v>0</v>
      </c>
    </row>
    <row r="25" spans="1:15" ht="14.25">
      <c r="A25" s="110" t="s">
        <v>186</v>
      </c>
      <c r="B25" s="111" t="s">
        <v>76</v>
      </c>
      <c r="C25" s="112" t="s">
        <v>75</v>
      </c>
      <c r="D25" s="114">
        <v>274.4</v>
      </c>
      <c r="E25" s="167"/>
      <c r="F25" s="70"/>
      <c r="G25" s="148">
        <f t="shared" si="2"/>
        <v>0</v>
      </c>
      <c r="H25" s="166"/>
      <c r="I25" s="165"/>
      <c r="J25" s="166">
        <f t="shared" si="0"/>
        <v>0</v>
      </c>
      <c r="K25" s="165">
        <f t="shared" si="3"/>
        <v>0</v>
      </c>
      <c r="L25" s="166">
        <f t="shared" si="4"/>
        <v>0</v>
      </c>
      <c r="M25" s="71">
        <f>D25*H25</f>
        <v>0</v>
      </c>
      <c r="N25" s="166">
        <f t="shared" si="5"/>
        <v>0</v>
      </c>
      <c r="O25" s="166">
        <f t="shared" si="1"/>
        <v>0</v>
      </c>
    </row>
    <row r="26" spans="1:15" ht="12.75">
      <c r="A26" s="110" t="s">
        <v>187</v>
      </c>
      <c r="B26" s="111" t="s">
        <v>77</v>
      </c>
      <c r="C26" s="112" t="s">
        <v>53</v>
      </c>
      <c r="D26" s="114">
        <v>474</v>
      </c>
      <c r="E26" s="168"/>
      <c r="F26" s="70"/>
      <c r="G26" s="165">
        <f t="shared" si="2"/>
        <v>0</v>
      </c>
      <c r="H26" s="70"/>
      <c r="I26" s="165"/>
      <c r="J26" s="166">
        <f t="shared" si="0"/>
        <v>0</v>
      </c>
      <c r="K26" s="165">
        <f t="shared" si="3"/>
        <v>0</v>
      </c>
      <c r="L26" s="166">
        <f t="shared" si="4"/>
        <v>0</v>
      </c>
      <c r="M26" s="165"/>
      <c r="N26" s="166">
        <f t="shared" si="5"/>
        <v>0</v>
      </c>
      <c r="O26" s="166">
        <f t="shared" si="1"/>
        <v>0</v>
      </c>
    </row>
    <row r="27" spans="1:15" ht="13.5" customHeight="1">
      <c r="A27" s="110"/>
      <c r="B27" s="150" t="s">
        <v>78</v>
      </c>
      <c r="C27" s="150"/>
      <c r="D27" s="150"/>
      <c r="E27" s="25"/>
      <c r="F27" s="31"/>
      <c r="G27" s="33"/>
      <c r="H27" s="35"/>
      <c r="I27" s="33"/>
      <c r="J27" s="35"/>
      <c r="K27" s="33"/>
      <c r="L27" s="35"/>
      <c r="M27" s="33"/>
      <c r="N27" s="35"/>
      <c r="O27" s="41"/>
    </row>
    <row r="28" spans="1:15" ht="63.75">
      <c r="A28" s="110" t="s">
        <v>188</v>
      </c>
      <c r="B28" s="111" t="s">
        <v>79</v>
      </c>
      <c r="C28" s="112" t="s">
        <v>53</v>
      </c>
      <c r="D28" s="114">
        <v>125.8</v>
      </c>
      <c r="E28" s="69"/>
      <c r="F28" s="70"/>
      <c r="G28" s="71">
        <f aca="true" t="shared" si="6" ref="G28:G33">E28*F28</f>
        <v>0</v>
      </c>
      <c r="H28" s="70"/>
      <c r="I28" s="71"/>
      <c r="J28" s="70">
        <f aca="true" t="shared" si="7" ref="J28:J37">SUM(G28:I28)</f>
        <v>0</v>
      </c>
      <c r="K28" s="71">
        <f aca="true" t="shared" si="8" ref="K28:K33">D28*E28</f>
        <v>0</v>
      </c>
      <c r="L28" s="70">
        <f aca="true" t="shared" si="9" ref="L28:L33">D28*G28</f>
        <v>0</v>
      </c>
      <c r="M28" s="71"/>
      <c r="N28" s="70">
        <f aca="true" t="shared" si="10" ref="N28:N33">I28*D28</f>
        <v>0</v>
      </c>
      <c r="O28" s="70">
        <f aca="true" t="shared" si="11" ref="O28:O37">SUM(L28:N28)</f>
        <v>0</v>
      </c>
    </row>
    <row r="29" spans="1:15" ht="51">
      <c r="A29" s="110" t="s">
        <v>189</v>
      </c>
      <c r="B29" s="111" t="s">
        <v>80</v>
      </c>
      <c r="C29" s="112" t="s">
        <v>68</v>
      </c>
      <c r="D29" s="114">
        <v>28</v>
      </c>
      <c r="E29" s="69"/>
      <c r="F29" s="70"/>
      <c r="G29" s="71">
        <f t="shared" si="6"/>
        <v>0</v>
      </c>
      <c r="H29" s="70"/>
      <c r="I29" s="71"/>
      <c r="J29" s="70">
        <f t="shared" si="7"/>
        <v>0</v>
      </c>
      <c r="K29" s="71">
        <f t="shared" si="8"/>
        <v>0</v>
      </c>
      <c r="L29" s="70">
        <f t="shared" si="9"/>
        <v>0</v>
      </c>
      <c r="M29" s="165"/>
      <c r="N29" s="70">
        <f t="shared" si="10"/>
        <v>0</v>
      </c>
      <c r="O29" s="70">
        <f t="shared" si="11"/>
        <v>0</v>
      </c>
    </row>
    <row r="30" spans="1:15" ht="51">
      <c r="A30" s="110" t="s">
        <v>190</v>
      </c>
      <c r="B30" s="111" t="s">
        <v>81</v>
      </c>
      <c r="C30" s="112" t="s">
        <v>68</v>
      </c>
      <c r="D30" s="114">
        <v>28</v>
      </c>
      <c r="E30" s="164"/>
      <c r="F30" s="70"/>
      <c r="G30" s="165">
        <f t="shared" si="6"/>
        <v>0</v>
      </c>
      <c r="H30" s="70"/>
      <c r="I30" s="165"/>
      <c r="J30" s="166">
        <f t="shared" si="7"/>
        <v>0</v>
      </c>
      <c r="K30" s="165">
        <f t="shared" si="8"/>
        <v>0</v>
      </c>
      <c r="L30" s="166">
        <f t="shared" si="9"/>
        <v>0</v>
      </c>
      <c r="M30" s="165">
        <f>D30*H30</f>
        <v>0</v>
      </c>
      <c r="N30" s="166">
        <f t="shared" si="10"/>
        <v>0</v>
      </c>
      <c r="O30" s="166">
        <f t="shared" si="11"/>
        <v>0</v>
      </c>
    </row>
    <row r="31" spans="1:15" ht="51">
      <c r="A31" s="110" t="s">
        <v>191</v>
      </c>
      <c r="B31" s="111" t="s">
        <v>82</v>
      </c>
      <c r="C31" s="112" t="s">
        <v>68</v>
      </c>
      <c r="D31" s="114">
        <v>104</v>
      </c>
      <c r="E31" s="164"/>
      <c r="F31" s="70"/>
      <c r="G31" s="165">
        <f t="shared" si="6"/>
        <v>0</v>
      </c>
      <c r="H31" s="166"/>
      <c r="I31" s="165"/>
      <c r="J31" s="166">
        <f t="shared" si="7"/>
        <v>0</v>
      </c>
      <c r="K31" s="165">
        <f t="shared" si="8"/>
        <v>0</v>
      </c>
      <c r="L31" s="166">
        <f t="shared" si="9"/>
        <v>0</v>
      </c>
      <c r="M31" s="165"/>
      <c r="N31" s="166">
        <f t="shared" si="10"/>
        <v>0</v>
      </c>
      <c r="O31" s="166">
        <f t="shared" si="11"/>
        <v>0</v>
      </c>
    </row>
    <row r="32" spans="1:15" ht="76.5">
      <c r="A32" s="110" t="s">
        <v>192</v>
      </c>
      <c r="B32" s="111" t="s">
        <v>83</v>
      </c>
      <c r="C32" s="112" t="s">
        <v>68</v>
      </c>
      <c r="D32" s="114">
        <v>104</v>
      </c>
      <c r="E32" s="69"/>
      <c r="F32" s="70"/>
      <c r="G32" s="71">
        <f t="shared" si="6"/>
        <v>0</v>
      </c>
      <c r="H32" s="70"/>
      <c r="I32" s="71"/>
      <c r="J32" s="70">
        <f t="shared" si="7"/>
        <v>0</v>
      </c>
      <c r="K32" s="71">
        <f t="shared" si="8"/>
        <v>0</v>
      </c>
      <c r="L32" s="70">
        <f t="shared" si="9"/>
        <v>0</v>
      </c>
      <c r="M32" s="71">
        <f>D32*H32</f>
        <v>0</v>
      </c>
      <c r="N32" s="70">
        <f t="shared" si="10"/>
        <v>0</v>
      </c>
      <c r="O32" s="70">
        <f t="shared" si="11"/>
        <v>0</v>
      </c>
    </row>
    <row r="33" spans="1:15" ht="63.75">
      <c r="A33" s="110" t="s">
        <v>193</v>
      </c>
      <c r="B33" s="111" t="s">
        <v>379</v>
      </c>
      <c r="C33" s="112" t="s">
        <v>68</v>
      </c>
      <c r="D33" s="114">
        <v>5</v>
      </c>
      <c r="E33" s="164"/>
      <c r="F33" s="70"/>
      <c r="G33" s="165">
        <f t="shared" si="6"/>
        <v>0</v>
      </c>
      <c r="H33" s="166"/>
      <c r="I33" s="165"/>
      <c r="J33" s="166">
        <f t="shared" si="7"/>
        <v>0</v>
      </c>
      <c r="K33" s="165">
        <f t="shared" si="8"/>
        <v>0</v>
      </c>
      <c r="L33" s="166">
        <f t="shared" si="9"/>
        <v>0</v>
      </c>
      <c r="M33" s="165"/>
      <c r="N33" s="166">
        <f t="shared" si="10"/>
        <v>0</v>
      </c>
      <c r="O33" s="166">
        <f t="shared" si="11"/>
        <v>0</v>
      </c>
    </row>
    <row r="34" spans="1:15" ht="51">
      <c r="A34" s="110" t="s">
        <v>194</v>
      </c>
      <c r="B34" s="111" t="s">
        <v>380</v>
      </c>
      <c r="C34" s="112" t="s">
        <v>68</v>
      </c>
      <c r="D34" s="114">
        <v>5</v>
      </c>
      <c r="E34" s="164"/>
      <c r="F34" s="70"/>
      <c r="G34" s="165">
        <f>E34*F34</f>
        <v>0</v>
      </c>
      <c r="H34" s="166"/>
      <c r="I34" s="165"/>
      <c r="J34" s="166">
        <f t="shared" si="7"/>
        <v>0</v>
      </c>
      <c r="K34" s="165">
        <f>D34*E34</f>
        <v>0</v>
      </c>
      <c r="L34" s="166">
        <f>D34*G34</f>
        <v>0</v>
      </c>
      <c r="M34" s="165">
        <f>D34*H34</f>
        <v>0</v>
      </c>
      <c r="N34" s="166">
        <f>I34*D34</f>
        <v>0</v>
      </c>
      <c r="O34" s="166">
        <f t="shared" si="11"/>
        <v>0</v>
      </c>
    </row>
    <row r="35" spans="1:15" ht="25.5">
      <c r="A35" s="110" t="s">
        <v>195</v>
      </c>
      <c r="B35" s="111" t="s">
        <v>74</v>
      </c>
      <c r="C35" s="112" t="s">
        <v>75</v>
      </c>
      <c r="D35" s="114">
        <v>16.6</v>
      </c>
      <c r="E35" s="167"/>
      <c r="F35" s="70"/>
      <c r="G35" s="148">
        <f>E35*F35</f>
        <v>0</v>
      </c>
      <c r="H35" s="166"/>
      <c r="I35" s="165"/>
      <c r="J35" s="166">
        <f t="shared" si="7"/>
        <v>0</v>
      </c>
      <c r="K35" s="165">
        <f>D35*E35</f>
        <v>0</v>
      </c>
      <c r="L35" s="166">
        <f>D35*G35</f>
        <v>0</v>
      </c>
      <c r="M35" s="71">
        <f>D35*H35</f>
        <v>0</v>
      </c>
      <c r="N35" s="166">
        <f>I35*D35</f>
        <v>0</v>
      </c>
      <c r="O35" s="166">
        <f t="shared" si="11"/>
        <v>0</v>
      </c>
    </row>
    <row r="36" spans="1:15" ht="14.25">
      <c r="A36" s="110" t="s">
        <v>196</v>
      </c>
      <c r="B36" s="111" t="s">
        <v>76</v>
      </c>
      <c r="C36" s="112" t="s">
        <v>75</v>
      </c>
      <c r="D36" s="114">
        <v>28.2</v>
      </c>
      <c r="E36" s="167"/>
      <c r="F36" s="70"/>
      <c r="G36" s="148">
        <f>E36*F36</f>
        <v>0</v>
      </c>
      <c r="H36" s="166"/>
      <c r="I36" s="165"/>
      <c r="J36" s="166">
        <f t="shared" si="7"/>
        <v>0</v>
      </c>
      <c r="K36" s="165">
        <f>D36*E36</f>
        <v>0</v>
      </c>
      <c r="L36" s="166">
        <f>D36*G36</f>
        <v>0</v>
      </c>
      <c r="M36" s="71">
        <f>D36*H36</f>
        <v>0</v>
      </c>
      <c r="N36" s="166">
        <f>I36*D36</f>
        <v>0</v>
      </c>
      <c r="O36" s="166">
        <f t="shared" si="11"/>
        <v>0</v>
      </c>
    </row>
    <row r="37" spans="1:15" ht="12.75">
      <c r="A37" s="110" t="s">
        <v>197</v>
      </c>
      <c r="B37" s="111" t="s">
        <v>77</v>
      </c>
      <c r="C37" s="112" t="s">
        <v>53</v>
      </c>
      <c r="D37" s="114">
        <v>125.8</v>
      </c>
      <c r="E37" s="168"/>
      <c r="F37" s="70"/>
      <c r="G37" s="165">
        <f>E37*F37</f>
        <v>0</v>
      </c>
      <c r="H37" s="70"/>
      <c r="I37" s="165"/>
      <c r="J37" s="166">
        <f t="shared" si="7"/>
        <v>0</v>
      </c>
      <c r="K37" s="165">
        <f>D37*E37</f>
        <v>0</v>
      </c>
      <c r="L37" s="166">
        <f>D37*G37</f>
        <v>0</v>
      </c>
      <c r="M37" s="165"/>
      <c r="N37" s="166">
        <f>I37*D37</f>
        <v>0</v>
      </c>
      <c r="O37" s="166">
        <f t="shared" si="11"/>
        <v>0</v>
      </c>
    </row>
    <row r="38" spans="1:15" s="104" customFormat="1" ht="25.5">
      <c r="A38" s="143">
        <v>2</v>
      </c>
      <c r="B38" s="144" t="s">
        <v>84</v>
      </c>
      <c r="C38" s="145"/>
      <c r="D38" s="99"/>
      <c r="E38" s="146"/>
      <c r="F38" s="147"/>
      <c r="G38" s="148"/>
      <c r="H38" s="149"/>
      <c r="I38" s="148"/>
      <c r="J38" s="149"/>
      <c r="K38" s="148"/>
      <c r="L38" s="149"/>
      <c r="M38" s="148"/>
      <c r="N38" s="149"/>
      <c r="O38" s="147"/>
    </row>
    <row r="39" spans="1:15" s="104" customFormat="1" ht="63.75">
      <c r="A39" s="116" t="s">
        <v>208</v>
      </c>
      <c r="B39" s="119" t="s">
        <v>381</v>
      </c>
      <c r="C39" s="118" t="s">
        <v>53</v>
      </c>
      <c r="D39" s="114">
        <v>23.6</v>
      </c>
      <c r="E39" s="167"/>
      <c r="F39" s="149"/>
      <c r="G39" s="148">
        <f>E39*F39</f>
        <v>0</v>
      </c>
      <c r="H39" s="70"/>
      <c r="I39" s="165"/>
      <c r="J39" s="166">
        <f aca="true" t="shared" si="12" ref="J39:J47">SUM(G39:I39)</f>
        <v>0</v>
      </c>
      <c r="K39" s="165">
        <f>D39*E39</f>
        <v>0</v>
      </c>
      <c r="L39" s="166">
        <f>D39*G39</f>
        <v>0</v>
      </c>
      <c r="M39" s="71">
        <f>D39*H39</f>
        <v>0</v>
      </c>
      <c r="N39" s="166">
        <f>I39*D39</f>
        <v>0</v>
      </c>
      <c r="O39" s="166">
        <f aca="true" t="shared" si="13" ref="O39:O47">SUM(L39:N39)</f>
        <v>0</v>
      </c>
    </row>
    <row r="40" spans="1:15" s="104" customFormat="1" ht="63.75">
      <c r="A40" s="116" t="s">
        <v>209</v>
      </c>
      <c r="B40" s="119" t="s">
        <v>382</v>
      </c>
      <c r="C40" s="118" t="s">
        <v>53</v>
      </c>
      <c r="D40" s="114">
        <v>99.1</v>
      </c>
      <c r="E40" s="167"/>
      <c r="F40" s="149"/>
      <c r="G40" s="148">
        <f>E40*F40</f>
        <v>0</v>
      </c>
      <c r="H40" s="70"/>
      <c r="I40" s="165"/>
      <c r="J40" s="166">
        <f t="shared" si="12"/>
        <v>0</v>
      </c>
      <c r="K40" s="165">
        <f>D40*E40</f>
        <v>0</v>
      </c>
      <c r="L40" s="166">
        <f>D40*G40</f>
        <v>0</v>
      </c>
      <c r="M40" s="71">
        <f>D40*H40</f>
        <v>0</v>
      </c>
      <c r="N40" s="166">
        <f>I40*D40</f>
        <v>0</v>
      </c>
      <c r="O40" s="166">
        <f t="shared" si="13"/>
        <v>0</v>
      </c>
    </row>
    <row r="41" spans="1:15" s="104" customFormat="1" ht="63.75">
      <c r="A41" s="116" t="s">
        <v>210</v>
      </c>
      <c r="B41" s="119" t="s">
        <v>383</v>
      </c>
      <c r="C41" s="118" t="s">
        <v>53</v>
      </c>
      <c r="D41" s="114">
        <v>106.8</v>
      </c>
      <c r="E41" s="167"/>
      <c r="F41" s="149"/>
      <c r="G41" s="148">
        <f>E41*F41</f>
        <v>0</v>
      </c>
      <c r="H41" s="70"/>
      <c r="I41" s="165"/>
      <c r="J41" s="166">
        <f t="shared" si="12"/>
        <v>0</v>
      </c>
      <c r="K41" s="165">
        <f>D41*E41</f>
        <v>0</v>
      </c>
      <c r="L41" s="166">
        <f>D41*G41</f>
        <v>0</v>
      </c>
      <c r="M41" s="71">
        <f>D41*H41</f>
        <v>0</v>
      </c>
      <c r="N41" s="166">
        <f>I41*D41</f>
        <v>0</v>
      </c>
      <c r="O41" s="166">
        <f t="shared" si="13"/>
        <v>0</v>
      </c>
    </row>
    <row r="42" spans="1:15" s="104" customFormat="1" ht="63.75">
      <c r="A42" s="116" t="s">
        <v>211</v>
      </c>
      <c r="B42" s="119" t="s">
        <v>384</v>
      </c>
      <c r="C42" s="118" t="s">
        <v>53</v>
      </c>
      <c r="D42" s="114">
        <v>65.6</v>
      </c>
      <c r="E42" s="167"/>
      <c r="F42" s="149"/>
      <c r="G42" s="148">
        <f>E42*F42</f>
        <v>0</v>
      </c>
      <c r="H42" s="70"/>
      <c r="I42" s="165"/>
      <c r="J42" s="166">
        <f t="shared" si="12"/>
        <v>0</v>
      </c>
      <c r="K42" s="165">
        <f>D42*E42</f>
        <v>0</v>
      </c>
      <c r="L42" s="166">
        <f>D42*G42</f>
        <v>0</v>
      </c>
      <c r="M42" s="71">
        <f>D42*H42</f>
        <v>0</v>
      </c>
      <c r="N42" s="166">
        <f>I42*D42</f>
        <v>0</v>
      </c>
      <c r="O42" s="166">
        <f t="shared" si="13"/>
        <v>0</v>
      </c>
    </row>
    <row r="43" spans="1:15" s="104" customFormat="1" ht="63.75">
      <c r="A43" s="116" t="s">
        <v>212</v>
      </c>
      <c r="B43" s="119" t="s">
        <v>88</v>
      </c>
      <c r="C43" s="118" t="s">
        <v>53</v>
      </c>
      <c r="D43" s="114">
        <v>118.8</v>
      </c>
      <c r="E43" s="167"/>
      <c r="F43" s="149"/>
      <c r="G43" s="148">
        <f>E43*F43</f>
        <v>0</v>
      </c>
      <c r="H43" s="70"/>
      <c r="I43" s="165"/>
      <c r="J43" s="166">
        <f t="shared" si="12"/>
        <v>0</v>
      </c>
      <c r="K43" s="165">
        <f>D43*E43</f>
        <v>0</v>
      </c>
      <c r="L43" s="166">
        <f>D43*G43</f>
        <v>0</v>
      </c>
      <c r="M43" s="71">
        <f>D43*H43</f>
        <v>0</v>
      </c>
      <c r="N43" s="166">
        <f>I43*D43</f>
        <v>0</v>
      </c>
      <c r="O43" s="166">
        <f t="shared" si="13"/>
        <v>0</v>
      </c>
    </row>
    <row r="44" spans="1:15" s="104" customFormat="1" ht="63.75">
      <c r="A44" s="116" t="s">
        <v>213</v>
      </c>
      <c r="B44" s="119" t="s">
        <v>385</v>
      </c>
      <c r="C44" s="118" t="s">
        <v>53</v>
      </c>
      <c r="D44" s="114">
        <v>10</v>
      </c>
      <c r="E44" s="167"/>
      <c r="F44" s="149"/>
      <c r="G44" s="148">
        <f aca="true" t="shared" si="14" ref="G44:G53">E44*F44</f>
        <v>0</v>
      </c>
      <c r="H44" s="70"/>
      <c r="I44" s="165"/>
      <c r="J44" s="166">
        <f t="shared" si="12"/>
        <v>0</v>
      </c>
      <c r="K44" s="165">
        <f aca="true" t="shared" si="15" ref="K44:K53">D44*E44</f>
        <v>0</v>
      </c>
      <c r="L44" s="166">
        <f aca="true" t="shared" si="16" ref="L44:L53">D44*G44</f>
        <v>0</v>
      </c>
      <c r="M44" s="71">
        <f aca="true" t="shared" si="17" ref="M44:M53">D44*H44</f>
        <v>0</v>
      </c>
      <c r="N44" s="166">
        <f aca="true" t="shared" si="18" ref="N44:N53">I44*D44</f>
        <v>0</v>
      </c>
      <c r="O44" s="166">
        <f t="shared" si="13"/>
        <v>0</v>
      </c>
    </row>
    <row r="45" spans="1:15" s="104" customFormat="1" ht="63.75">
      <c r="A45" s="116" t="s">
        <v>214</v>
      </c>
      <c r="B45" s="119" t="s">
        <v>386</v>
      </c>
      <c r="C45" s="118" t="s">
        <v>53</v>
      </c>
      <c r="D45" s="114">
        <v>5.9</v>
      </c>
      <c r="E45" s="167"/>
      <c r="F45" s="149"/>
      <c r="G45" s="148">
        <f t="shared" si="14"/>
        <v>0</v>
      </c>
      <c r="H45" s="70"/>
      <c r="I45" s="165"/>
      <c r="J45" s="166">
        <f t="shared" si="12"/>
        <v>0</v>
      </c>
      <c r="K45" s="165">
        <f t="shared" si="15"/>
        <v>0</v>
      </c>
      <c r="L45" s="166">
        <f t="shared" si="16"/>
        <v>0</v>
      </c>
      <c r="M45" s="71">
        <f t="shared" si="17"/>
        <v>0</v>
      </c>
      <c r="N45" s="166">
        <f t="shared" si="18"/>
        <v>0</v>
      </c>
      <c r="O45" s="166">
        <f t="shared" si="13"/>
        <v>0</v>
      </c>
    </row>
    <row r="46" spans="1:15" s="104" customFormat="1" ht="63.75">
      <c r="A46" s="116" t="s">
        <v>215</v>
      </c>
      <c r="B46" s="119" t="s">
        <v>95</v>
      </c>
      <c r="C46" s="118" t="s">
        <v>53</v>
      </c>
      <c r="D46" s="114">
        <v>79.6</v>
      </c>
      <c r="E46" s="167"/>
      <c r="F46" s="149"/>
      <c r="G46" s="148">
        <f t="shared" si="14"/>
        <v>0</v>
      </c>
      <c r="H46" s="70"/>
      <c r="I46" s="165"/>
      <c r="J46" s="166">
        <f t="shared" si="12"/>
        <v>0</v>
      </c>
      <c r="K46" s="165">
        <f t="shared" si="15"/>
        <v>0</v>
      </c>
      <c r="L46" s="166">
        <f t="shared" si="16"/>
        <v>0</v>
      </c>
      <c r="M46" s="71">
        <f t="shared" si="17"/>
        <v>0</v>
      </c>
      <c r="N46" s="166">
        <f t="shared" si="18"/>
        <v>0</v>
      </c>
      <c r="O46" s="166">
        <f t="shared" si="13"/>
        <v>0</v>
      </c>
    </row>
    <row r="47" spans="1:15" s="104" customFormat="1" ht="102">
      <c r="A47" s="116" t="s">
        <v>216</v>
      </c>
      <c r="B47" s="119" t="s">
        <v>481</v>
      </c>
      <c r="C47" s="110" t="s">
        <v>18</v>
      </c>
      <c r="D47" s="120">
        <v>1</v>
      </c>
      <c r="E47" s="169"/>
      <c r="F47" s="166"/>
      <c r="G47" s="165">
        <f t="shared" si="14"/>
        <v>0</v>
      </c>
      <c r="H47" s="166"/>
      <c r="I47" s="165"/>
      <c r="J47" s="166">
        <f t="shared" si="12"/>
        <v>0</v>
      </c>
      <c r="K47" s="165">
        <f t="shared" si="15"/>
        <v>0</v>
      </c>
      <c r="L47" s="166">
        <f t="shared" si="16"/>
        <v>0</v>
      </c>
      <c r="M47" s="71">
        <f t="shared" si="17"/>
        <v>0</v>
      </c>
      <c r="N47" s="166">
        <f t="shared" si="18"/>
        <v>0</v>
      </c>
      <c r="O47" s="166">
        <f t="shared" si="13"/>
        <v>0</v>
      </c>
    </row>
    <row r="48" spans="1:15" s="104" customFormat="1" ht="89.25">
      <c r="A48" s="116" t="s">
        <v>217</v>
      </c>
      <c r="B48" s="177" t="s">
        <v>482</v>
      </c>
      <c r="C48" s="110" t="s">
        <v>18</v>
      </c>
      <c r="D48" s="120">
        <v>3</v>
      </c>
      <c r="E48" s="164"/>
      <c r="F48" s="166"/>
      <c r="G48" s="165">
        <f t="shared" si="14"/>
        <v>0</v>
      </c>
      <c r="H48" s="166"/>
      <c r="I48" s="165"/>
      <c r="J48" s="166">
        <f aca="true" t="shared" si="19" ref="J48:J53">SUM(G48:I48)</f>
        <v>0</v>
      </c>
      <c r="K48" s="165">
        <f t="shared" si="15"/>
        <v>0</v>
      </c>
      <c r="L48" s="166">
        <f t="shared" si="16"/>
        <v>0</v>
      </c>
      <c r="M48" s="165">
        <f t="shared" si="17"/>
        <v>0</v>
      </c>
      <c r="N48" s="166">
        <f t="shared" si="18"/>
        <v>0</v>
      </c>
      <c r="O48" s="166">
        <f aca="true" t="shared" si="20" ref="O48:O53">SUM(L48:N48)</f>
        <v>0</v>
      </c>
    </row>
    <row r="49" spans="1:15" s="104" customFormat="1" ht="89.25">
      <c r="A49" s="116" t="s">
        <v>218</v>
      </c>
      <c r="B49" s="177" t="s">
        <v>483</v>
      </c>
      <c r="C49" s="110" t="s">
        <v>18</v>
      </c>
      <c r="D49" s="120">
        <v>1</v>
      </c>
      <c r="E49" s="164"/>
      <c r="F49" s="166"/>
      <c r="G49" s="165">
        <f t="shared" si="14"/>
        <v>0</v>
      </c>
      <c r="H49" s="166"/>
      <c r="I49" s="165"/>
      <c r="J49" s="170">
        <f t="shared" si="19"/>
        <v>0</v>
      </c>
      <c r="K49" s="165">
        <f t="shared" si="15"/>
        <v>0</v>
      </c>
      <c r="L49" s="166">
        <f t="shared" si="16"/>
        <v>0</v>
      </c>
      <c r="M49" s="165">
        <f t="shared" si="17"/>
        <v>0</v>
      </c>
      <c r="N49" s="166">
        <f t="shared" si="18"/>
        <v>0</v>
      </c>
      <c r="O49" s="166">
        <f t="shared" si="20"/>
        <v>0</v>
      </c>
    </row>
    <row r="50" spans="1:15" ht="51">
      <c r="A50" s="116" t="s">
        <v>219</v>
      </c>
      <c r="B50" s="121" t="s">
        <v>96</v>
      </c>
      <c r="C50" s="110" t="s">
        <v>18</v>
      </c>
      <c r="D50" s="120">
        <v>1</v>
      </c>
      <c r="E50" s="164"/>
      <c r="F50" s="149"/>
      <c r="G50" s="165">
        <f t="shared" si="14"/>
        <v>0</v>
      </c>
      <c r="H50" s="70"/>
      <c r="I50" s="165"/>
      <c r="J50" s="166">
        <f t="shared" si="19"/>
        <v>0</v>
      </c>
      <c r="K50" s="165">
        <f t="shared" si="15"/>
        <v>0</v>
      </c>
      <c r="L50" s="166">
        <f t="shared" si="16"/>
        <v>0</v>
      </c>
      <c r="M50" s="165">
        <f t="shared" si="17"/>
        <v>0</v>
      </c>
      <c r="N50" s="166">
        <f t="shared" si="18"/>
        <v>0</v>
      </c>
      <c r="O50" s="166">
        <f t="shared" si="20"/>
        <v>0</v>
      </c>
    </row>
    <row r="51" spans="1:15" ht="51">
      <c r="A51" s="116" t="s">
        <v>220</v>
      </c>
      <c r="B51" s="121" t="s">
        <v>97</v>
      </c>
      <c r="C51" s="110" t="s">
        <v>18</v>
      </c>
      <c r="D51" s="120">
        <v>4</v>
      </c>
      <c r="E51" s="164"/>
      <c r="F51" s="149"/>
      <c r="G51" s="165">
        <f t="shared" si="14"/>
        <v>0</v>
      </c>
      <c r="H51" s="70"/>
      <c r="I51" s="165"/>
      <c r="J51" s="166">
        <f t="shared" si="19"/>
        <v>0</v>
      </c>
      <c r="K51" s="165">
        <f t="shared" si="15"/>
        <v>0</v>
      </c>
      <c r="L51" s="166">
        <f t="shared" si="16"/>
        <v>0</v>
      </c>
      <c r="M51" s="165">
        <f t="shared" si="17"/>
        <v>0</v>
      </c>
      <c r="N51" s="166">
        <f t="shared" si="18"/>
        <v>0</v>
      </c>
      <c r="O51" s="166">
        <f t="shared" si="20"/>
        <v>0</v>
      </c>
    </row>
    <row r="52" spans="1:15" ht="51">
      <c r="A52" s="116" t="s">
        <v>221</v>
      </c>
      <c r="B52" s="121" t="s">
        <v>98</v>
      </c>
      <c r="C52" s="110" t="s">
        <v>18</v>
      </c>
      <c r="D52" s="120">
        <v>4</v>
      </c>
      <c r="E52" s="164"/>
      <c r="F52" s="149"/>
      <c r="G52" s="165">
        <f t="shared" si="14"/>
        <v>0</v>
      </c>
      <c r="H52" s="70"/>
      <c r="I52" s="165"/>
      <c r="J52" s="166">
        <f t="shared" si="19"/>
        <v>0</v>
      </c>
      <c r="K52" s="165">
        <f t="shared" si="15"/>
        <v>0</v>
      </c>
      <c r="L52" s="166">
        <f t="shared" si="16"/>
        <v>0</v>
      </c>
      <c r="M52" s="165">
        <f t="shared" si="17"/>
        <v>0</v>
      </c>
      <c r="N52" s="166">
        <f t="shared" si="18"/>
        <v>0</v>
      </c>
      <c r="O52" s="166">
        <f t="shared" si="20"/>
        <v>0</v>
      </c>
    </row>
    <row r="53" spans="1:15" ht="51">
      <c r="A53" s="116" t="s">
        <v>222</v>
      </c>
      <c r="B53" s="121" t="s">
        <v>99</v>
      </c>
      <c r="C53" s="110" t="s">
        <v>18</v>
      </c>
      <c r="D53" s="120">
        <v>2</v>
      </c>
      <c r="E53" s="164"/>
      <c r="F53" s="149"/>
      <c r="G53" s="165">
        <f t="shared" si="14"/>
        <v>0</v>
      </c>
      <c r="H53" s="70"/>
      <c r="I53" s="165"/>
      <c r="J53" s="166">
        <f t="shared" si="19"/>
        <v>0</v>
      </c>
      <c r="K53" s="165">
        <f t="shared" si="15"/>
        <v>0</v>
      </c>
      <c r="L53" s="166">
        <f t="shared" si="16"/>
        <v>0</v>
      </c>
      <c r="M53" s="165">
        <f t="shared" si="17"/>
        <v>0</v>
      </c>
      <c r="N53" s="166">
        <f t="shared" si="18"/>
        <v>0</v>
      </c>
      <c r="O53" s="166">
        <f t="shared" si="20"/>
        <v>0</v>
      </c>
    </row>
    <row r="54" spans="1:15" ht="25.5">
      <c r="A54" s="116" t="s">
        <v>223</v>
      </c>
      <c r="B54" s="121" t="s">
        <v>463</v>
      </c>
      <c r="C54" s="118" t="s">
        <v>60</v>
      </c>
      <c r="D54" s="120">
        <v>2</v>
      </c>
      <c r="E54" s="25"/>
      <c r="F54" s="31"/>
      <c r="G54" s="33"/>
      <c r="H54" s="35"/>
      <c r="I54" s="33"/>
      <c r="J54" s="35"/>
      <c r="K54" s="33"/>
      <c r="L54" s="35"/>
      <c r="M54" s="33"/>
      <c r="N54" s="35"/>
      <c r="O54" s="41"/>
    </row>
    <row r="55" spans="1:15" ht="25.5">
      <c r="A55" s="116" t="s">
        <v>224</v>
      </c>
      <c r="B55" s="121" t="s">
        <v>233</v>
      </c>
      <c r="C55" s="118" t="s">
        <v>60</v>
      </c>
      <c r="D55" s="120">
        <v>7</v>
      </c>
      <c r="E55" s="25"/>
      <c r="F55" s="31"/>
      <c r="G55" s="33"/>
      <c r="H55" s="35"/>
      <c r="I55" s="33"/>
      <c r="J55" s="35"/>
      <c r="K55" s="33"/>
      <c r="L55" s="35"/>
      <c r="M55" s="33"/>
      <c r="N55" s="35"/>
      <c r="O55" s="41"/>
    </row>
    <row r="56" spans="1:15" ht="12.75">
      <c r="A56" s="116" t="s">
        <v>225</v>
      </c>
      <c r="B56" s="117" t="s">
        <v>173</v>
      </c>
      <c r="C56" s="110" t="s">
        <v>170</v>
      </c>
      <c r="D56" s="133">
        <v>9</v>
      </c>
      <c r="E56" s="167"/>
      <c r="F56" s="149"/>
      <c r="G56" s="148">
        <f aca="true" t="shared" si="21" ref="G56:G67">E56*F56</f>
        <v>0</v>
      </c>
      <c r="H56" s="70"/>
      <c r="I56" s="165"/>
      <c r="J56" s="166">
        <f aca="true" t="shared" si="22" ref="J56:J62">SUM(G56:I56)</f>
        <v>0</v>
      </c>
      <c r="K56" s="165">
        <f aca="true" t="shared" si="23" ref="K56:K67">D56*E56</f>
        <v>0</v>
      </c>
      <c r="L56" s="166">
        <f aca="true" t="shared" si="24" ref="L56:L67">D56*G56</f>
        <v>0</v>
      </c>
      <c r="M56" s="165">
        <f>D56*H56</f>
        <v>0</v>
      </c>
      <c r="N56" s="166">
        <f aca="true" t="shared" si="25" ref="N56:N67">I56*D56</f>
        <v>0</v>
      </c>
      <c r="O56" s="166">
        <f aca="true" t="shared" si="26" ref="O56:O67">SUM(L56:N56)</f>
        <v>0</v>
      </c>
    </row>
    <row r="57" spans="1:15" ht="27">
      <c r="A57" s="116" t="s">
        <v>226</v>
      </c>
      <c r="B57" s="117" t="s">
        <v>174</v>
      </c>
      <c r="C57" s="110" t="s">
        <v>170</v>
      </c>
      <c r="D57" s="133">
        <v>9</v>
      </c>
      <c r="E57" s="167"/>
      <c r="F57" s="149"/>
      <c r="G57" s="148">
        <f t="shared" si="21"/>
        <v>0</v>
      </c>
      <c r="H57" s="70"/>
      <c r="I57" s="165"/>
      <c r="J57" s="166">
        <f t="shared" si="22"/>
        <v>0</v>
      </c>
      <c r="K57" s="165">
        <f t="shared" si="23"/>
        <v>0</v>
      </c>
      <c r="L57" s="166">
        <f t="shared" si="24"/>
        <v>0</v>
      </c>
      <c r="M57" s="165">
        <f>D57*H57</f>
        <v>0</v>
      </c>
      <c r="N57" s="166">
        <f t="shared" si="25"/>
        <v>0</v>
      </c>
      <c r="O57" s="166">
        <f t="shared" si="26"/>
        <v>0</v>
      </c>
    </row>
    <row r="58" spans="1:15" ht="12.75">
      <c r="A58" s="116" t="s">
        <v>227</v>
      </c>
      <c r="B58" s="117" t="s">
        <v>175</v>
      </c>
      <c r="C58" s="134" t="s">
        <v>53</v>
      </c>
      <c r="D58" s="133">
        <v>10</v>
      </c>
      <c r="E58" s="167"/>
      <c r="F58" s="149"/>
      <c r="G58" s="148">
        <f t="shared" si="21"/>
        <v>0</v>
      </c>
      <c r="H58" s="70"/>
      <c r="I58" s="165"/>
      <c r="J58" s="166">
        <f t="shared" si="22"/>
        <v>0</v>
      </c>
      <c r="K58" s="165">
        <f t="shared" si="23"/>
        <v>0</v>
      </c>
      <c r="L58" s="166">
        <f t="shared" si="24"/>
        <v>0</v>
      </c>
      <c r="M58" s="165">
        <f>D58*H58</f>
        <v>0</v>
      </c>
      <c r="N58" s="166">
        <f t="shared" si="25"/>
        <v>0</v>
      </c>
      <c r="O58" s="166">
        <f t="shared" si="26"/>
        <v>0</v>
      </c>
    </row>
    <row r="59" spans="1:15" ht="51">
      <c r="A59" s="116" t="s">
        <v>228</v>
      </c>
      <c r="B59" s="111" t="s">
        <v>102</v>
      </c>
      <c r="C59" s="110" t="s">
        <v>170</v>
      </c>
      <c r="D59" s="122">
        <v>14</v>
      </c>
      <c r="E59" s="164"/>
      <c r="F59" s="149"/>
      <c r="G59" s="165">
        <f t="shared" si="21"/>
        <v>0</v>
      </c>
      <c r="H59" s="166"/>
      <c r="I59" s="165"/>
      <c r="J59" s="166">
        <f t="shared" si="22"/>
        <v>0</v>
      </c>
      <c r="K59" s="165">
        <f t="shared" si="23"/>
        <v>0</v>
      </c>
      <c r="L59" s="166">
        <f t="shared" si="24"/>
        <v>0</v>
      </c>
      <c r="M59" s="165"/>
      <c r="N59" s="166">
        <f t="shared" si="25"/>
        <v>0</v>
      </c>
      <c r="O59" s="166">
        <f t="shared" si="26"/>
        <v>0</v>
      </c>
    </row>
    <row r="60" spans="1:15" ht="12.75">
      <c r="A60" s="116" t="s">
        <v>229</v>
      </c>
      <c r="B60" s="111" t="s">
        <v>105</v>
      </c>
      <c r="C60" s="110" t="s">
        <v>170</v>
      </c>
      <c r="D60" s="120">
        <v>16</v>
      </c>
      <c r="E60" s="164"/>
      <c r="F60" s="149"/>
      <c r="G60" s="165">
        <f t="shared" si="21"/>
        <v>0</v>
      </c>
      <c r="H60" s="166"/>
      <c r="I60" s="165"/>
      <c r="J60" s="166">
        <f t="shared" si="22"/>
        <v>0</v>
      </c>
      <c r="K60" s="165">
        <f t="shared" si="23"/>
        <v>0</v>
      </c>
      <c r="L60" s="166">
        <f t="shared" si="24"/>
        <v>0</v>
      </c>
      <c r="M60" s="165">
        <f>D60*H60</f>
        <v>0</v>
      </c>
      <c r="N60" s="166">
        <f t="shared" si="25"/>
        <v>0</v>
      </c>
      <c r="O60" s="166">
        <f t="shared" si="26"/>
        <v>0</v>
      </c>
    </row>
    <row r="61" spans="1:15" ht="12.75">
      <c r="A61" s="116" t="s">
        <v>230</v>
      </c>
      <c r="B61" s="111" t="s">
        <v>106</v>
      </c>
      <c r="C61" s="110" t="s">
        <v>170</v>
      </c>
      <c r="D61" s="115">
        <v>16</v>
      </c>
      <c r="E61" s="69"/>
      <c r="F61" s="149"/>
      <c r="G61" s="71">
        <f t="shared" si="21"/>
        <v>0</v>
      </c>
      <c r="H61" s="70"/>
      <c r="I61" s="71"/>
      <c r="J61" s="70">
        <f t="shared" si="22"/>
        <v>0</v>
      </c>
      <c r="K61" s="71">
        <f t="shared" si="23"/>
        <v>0</v>
      </c>
      <c r="L61" s="70">
        <f t="shared" si="24"/>
        <v>0</v>
      </c>
      <c r="M61" s="71">
        <f>D61*H61</f>
        <v>0</v>
      </c>
      <c r="N61" s="70">
        <f t="shared" si="25"/>
        <v>0</v>
      </c>
      <c r="O61" s="70">
        <f t="shared" si="26"/>
        <v>0</v>
      </c>
    </row>
    <row r="62" spans="1:15" ht="25.5">
      <c r="A62" s="116" t="s">
        <v>231</v>
      </c>
      <c r="B62" s="111" t="s">
        <v>107</v>
      </c>
      <c r="C62" s="110" t="s">
        <v>170</v>
      </c>
      <c r="D62" s="120">
        <v>8</v>
      </c>
      <c r="E62" s="171"/>
      <c r="F62" s="166"/>
      <c r="G62" s="162">
        <f t="shared" si="21"/>
        <v>0</v>
      </c>
      <c r="H62" s="70"/>
      <c r="I62" s="71"/>
      <c r="J62" s="70">
        <f t="shared" si="22"/>
        <v>0</v>
      </c>
      <c r="K62" s="71">
        <f t="shared" si="23"/>
        <v>0</v>
      </c>
      <c r="L62" s="70">
        <f t="shared" si="24"/>
        <v>0</v>
      </c>
      <c r="M62" s="71">
        <f>D62*H62</f>
        <v>0</v>
      </c>
      <c r="N62" s="70">
        <f t="shared" si="25"/>
        <v>0</v>
      </c>
      <c r="O62" s="70">
        <f t="shared" si="26"/>
        <v>0</v>
      </c>
    </row>
    <row r="63" spans="1:15" ht="25.5">
      <c r="A63" s="116" t="s">
        <v>232</v>
      </c>
      <c r="B63" s="124" t="s">
        <v>387</v>
      </c>
      <c r="C63" s="110" t="s">
        <v>170</v>
      </c>
      <c r="D63" s="120">
        <v>2</v>
      </c>
      <c r="E63" s="171"/>
      <c r="F63" s="166"/>
      <c r="G63" s="162">
        <f t="shared" si="21"/>
        <v>0</v>
      </c>
      <c r="H63" s="70"/>
      <c r="I63" s="71"/>
      <c r="J63" s="70">
        <f>SUM(G63:I63)</f>
        <v>0</v>
      </c>
      <c r="K63" s="71">
        <f t="shared" si="23"/>
        <v>0</v>
      </c>
      <c r="L63" s="70">
        <f t="shared" si="24"/>
        <v>0</v>
      </c>
      <c r="M63" s="71">
        <f>D63*H63</f>
        <v>0</v>
      </c>
      <c r="N63" s="70">
        <f t="shared" si="25"/>
        <v>0</v>
      </c>
      <c r="O63" s="70">
        <f t="shared" si="26"/>
        <v>0</v>
      </c>
    </row>
    <row r="64" spans="1:15" ht="12.75">
      <c r="A64" s="116" t="s">
        <v>234</v>
      </c>
      <c r="B64" s="111" t="s">
        <v>110</v>
      </c>
      <c r="C64" s="110" t="s">
        <v>53</v>
      </c>
      <c r="D64" s="125">
        <v>423.9</v>
      </c>
      <c r="E64" s="167"/>
      <c r="F64" s="149"/>
      <c r="G64" s="148">
        <f t="shared" si="21"/>
        <v>0</v>
      </c>
      <c r="H64" s="70"/>
      <c r="I64" s="165"/>
      <c r="J64" s="166">
        <f>SUM(G64:I64)</f>
        <v>0</v>
      </c>
      <c r="K64" s="165">
        <f t="shared" si="23"/>
        <v>0</v>
      </c>
      <c r="L64" s="166">
        <f t="shared" si="24"/>
        <v>0</v>
      </c>
      <c r="M64" s="165"/>
      <c r="N64" s="166">
        <f t="shared" si="25"/>
        <v>0</v>
      </c>
      <c r="O64" s="166">
        <f t="shared" si="26"/>
        <v>0</v>
      </c>
    </row>
    <row r="65" spans="1:15" ht="25.5">
      <c r="A65" s="116" t="s">
        <v>235</v>
      </c>
      <c r="B65" s="126" t="s">
        <v>111</v>
      </c>
      <c r="C65" s="110" t="s">
        <v>53</v>
      </c>
      <c r="D65" s="125">
        <v>423.9</v>
      </c>
      <c r="E65" s="164"/>
      <c r="F65" s="149"/>
      <c r="G65" s="165">
        <f t="shared" si="21"/>
        <v>0</v>
      </c>
      <c r="H65" s="70"/>
      <c r="I65" s="165"/>
      <c r="J65" s="166">
        <f>SUM(G65:I65)</f>
        <v>0</v>
      </c>
      <c r="K65" s="165">
        <f t="shared" si="23"/>
        <v>0</v>
      </c>
      <c r="L65" s="166">
        <f t="shared" si="24"/>
        <v>0</v>
      </c>
      <c r="M65" s="165"/>
      <c r="N65" s="166">
        <f t="shared" si="25"/>
        <v>0</v>
      </c>
      <c r="O65" s="166">
        <f t="shared" si="26"/>
        <v>0</v>
      </c>
    </row>
    <row r="66" spans="1:15" ht="51">
      <c r="A66" s="116" t="s">
        <v>236</v>
      </c>
      <c r="B66" s="111" t="s">
        <v>112</v>
      </c>
      <c r="C66" s="110" t="s">
        <v>60</v>
      </c>
      <c r="D66" s="122">
        <v>40</v>
      </c>
      <c r="E66" s="164"/>
      <c r="F66" s="149"/>
      <c r="G66" s="165">
        <f t="shared" si="21"/>
        <v>0</v>
      </c>
      <c r="H66" s="166"/>
      <c r="I66" s="165"/>
      <c r="J66" s="166">
        <f>SUM(G66:I66)</f>
        <v>0</v>
      </c>
      <c r="K66" s="165">
        <f t="shared" si="23"/>
        <v>0</v>
      </c>
      <c r="L66" s="166">
        <f t="shared" si="24"/>
        <v>0</v>
      </c>
      <c r="M66" s="165">
        <f>D66*H66</f>
        <v>0</v>
      </c>
      <c r="N66" s="166">
        <f t="shared" si="25"/>
        <v>0</v>
      </c>
      <c r="O66" s="166">
        <f t="shared" si="26"/>
        <v>0</v>
      </c>
    </row>
    <row r="67" spans="1:15" ht="63.75">
      <c r="A67" s="116" t="s">
        <v>237</v>
      </c>
      <c r="B67" s="111" t="s">
        <v>113</v>
      </c>
      <c r="C67" s="110" t="s">
        <v>60</v>
      </c>
      <c r="D67" s="122">
        <v>9</v>
      </c>
      <c r="E67" s="164"/>
      <c r="F67" s="149"/>
      <c r="G67" s="165">
        <f t="shared" si="21"/>
        <v>0</v>
      </c>
      <c r="H67" s="166"/>
      <c r="I67" s="165"/>
      <c r="J67" s="166">
        <f>SUM(G67:I67)</f>
        <v>0</v>
      </c>
      <c r="K67" s="165">
        <f t="shared" si="23"/>
        <v>0</v>
      </c>
      <c r="L67" s="166">
        <f t="shared" si="24"/>
        <v>0</v>
      </c>
      <c r="M67" s="165">
        <f>D67*H67</f>
        <v>0</v>
      </c>
      <c r="N67" s="166">
        <f t="shared" si="25"/>
        <v>0</v>
      </c>
      <c r="O67" s="166">
        <f t="shared" si="26"/>
        <v>0</v>
      </c>
    </row>
    <row r="68" spans="1:15" ht="12.75">
      <c r="A68" s="131">
        <v>3</v>
      </c>
      <c r="B68" s="109" t="s">
        <v>115</v>
      </c>
      <c r="C68" s="19"/>
      <c r="D68" s="18"/>
      <c r="E68" s="25"/>
      <c r="F68" s="31"/>
      <c r="G68" s="33"/>
      <c r="H68" s="35"/>
      <c r="I68" s="33"/>
      <c r="J68" s="35"/>
      <c r="K68" s="33"/>
      <c r="L68" s="35"/>
      <c r="M68" s="33"/>
      <c r="N68" s="35"/>
      <c r="O68" s="41"/>
    </row>
    <row r="69" spans="1:15" ht="38.25">
      <c r="A69" s="116" t="s">
        <v>272</v>
      </c>
      <c r="B69" s="117" t="s">
        <v>119</v>
      </c>
      <c r="C69" s="112" t="s">
        <v>53</v>
      </c>
      <c r="D69" s="114">
        <v>14.6</v>
      </c>
      <c r="E69" s="167"/>
      <c r="F69" s="149"/>
      <c r="G69" s="148">
        <f aca="true" t="shared" si="27" ref="G69:G94">E69*F69</f>
        <v>0</v>
      </c>
      <c r="H69" s="70"/>
      <c r="I69" s="165"/>
      <c r="J69" s="166">
        <f aca="true" t="shared" si="28" ref="J69:J84">SUM(G69:I69)</f>
        <v>0</v>
      </c>
      <c r="K69" s="165">
        <f aca="true" t="shared" si="29" ref="K69:K94">D69*E69</f>
        <v>0</v>
      </c>
      <c r="L69" s="166">
        <f aca="true" t="shared" si="30" ref="L69:L94">D69*G69</f>
        <v>0</v>
      </c>
      <c r="M69" s="71">
        <f aca="true" t="shared" si="31" ref="M69:M90">D69*H69</f>
        <v>0</v>
      </c>
      <c r="N69" s="166">
        <f aca="true" t="shared" si="32" ref="N69:N94">I69*D69</f>
        <v>0</v>
      </c>
      <c r="O69" s="166">
        <f aca="true" t="shared" si="33" ref="O69:O84">SUM(L69:N69)</f>
        <v>0</v>
      </c>
    </row>
    <row r="70" spans="1:15" ht="38.25">
      <c r="A70" s="116" t="s">
        <v>273</v>
      </c>
      <c r="B70" s="119" t="s">
        <v>120</v>
      </c>
      <c r="C70" s="112" t="s">
        <v>53</v>
      </c>
      <c r="D70" s="114">
        <v>455.4</v>
      </c>
      <c r="E70" s="167"/>
      <c r="F70" s="149"/>
      <c r="G70" s="148">
        <f t="shared" si="27"/>
        <v>0</v>
      </c>
      <c r="H70" s="70"/>
      <c r="I70" s="165"/>
      <c r="J70" s="166">
        <f t="shared" si="28"/>
        <v>0</v>
      </c>
      <c r="K70" s="165">
        <f t="shared" si="29"/>
        <v>0</v>
      </c>
      <c r="L70" s="166">
        <f t="shared" si="30"/>
        <v>0</v>
      </c>
      <c r="M70" s="71">
        <f t="shared" si="31"/>
        <v>0</v>
      </c>
      <c r="N70" s="166">
        <f t="shared" si="32"/>
        <v>0</v>
      </c>
      <c r="O70" s="166">
        <f t="shared" si="33"/>
        <v>0</v>
      </c>
    </row>
    <row r="71" spans="1:15" ht="38.25">
      <c r="A71" s="116" t="s">
        <v>274</v>
      </c>
      <c r="B71" s="119" t="s">
        <v>388</v>
      </c>
      <c r="C71" s="112" t="s">
        <v>53</v>
      </c>
      <c r="D71" s="114">
        <v>8.7</v>
      </c>
      <c r="E71" s="167"/>
      <c r="F71" s="149"/>
      <c r="G71" s="148">
        <f t="shared" si="27"/>
        <v>0</v>
      </c>
      <c r="H71" s="70"/>
      <c r="I71" s="165"/>
      <c r="J71" s="166">
        <f t="shared" si="28"/>
        <v>0</v>
      </c>
      <c r="K71" s="165">
        <f t="shared" si="29"/>
        <v>0</v>
      </c>
      <c r="L71" s="166">
        <f t="shared" si="30"/>
        <v>0</v>
      </c>
      <c r="M71" s="71">
        <f t="shared" si="31"/>
        <v>0</v>
      </c>
      <c r="N71" s="166">
        <f t="shared" si="32"/>
        <v>0</v>
      </c>
      <c r="O71" s="166">
        <f t="shared" si="33"/>
        <v>0</v>
      </c>
    </row>
    <row r="72" spans="1:15" ht="38.25">
      <c r="A72" s="116" t="s">
        <v>275</v>
      </c>
      <c r="B72" s="119" t="s">
        <v>123</v>
      </c>
      <c r="C72" s="112" t="s">
        <v>53</v>
      </c>
      <c r="D72" s="114">
        <v>40.3</v>
      </c>
      <c r="E72" s="167"/>
      <c r="F72" s="149"/>
      <c r="G72" s="148">
        <f t="shared" si="27"/>
        <v>0</v>
      </c>
      <c r="H72" s="70"/>
      <c r="I72" s="165"/>
      <c r="J72" s="166">
        <f t="shared" si="28"/>
        <v>0</v>
      </c>
      <c r="K72" s="165">
        <f t="shared" si="29"/>
        <v>0</v>
      </c>
      <c r="L72" s="166">
        <f t="shared" si="30"/>
        <v>0</v>
      </c>
      <c r="M72" s="71">
        <f t="shared" si="31"/>
        <v>0</v>
      </c>
      <c r="N72" s="166">
        <f t="shared" si="32"/>
        <v>0</v>
      </c>
      <c r="O72" s="166">
        <f t="shared" si="33"/>
        <v>0</v>
      </c>
    </row>
    <row r="73" spans="1:15" ht="25.5">
      <c r="A73" s="116" t="s">
        <v>276</v>
      </c>
      <c r="B73" s="127" t="s">
        <v>124</v>
      </c>
      <c r="C73" s="110" t="s">
        <v>18</v>
      </c>
      <c r="D73" s="115">
        <v>2</v>
      </c>
      <c r="E73" s="164"/>
      <c r="F73" s="149"/>
      <c r="G73" s="165">
        <f t="shared" si="27"/>
        <v>0</v>
      </c>
      <c r="H73" s="70"/>
      <c r="I73" s="165"/>
      <c r="J73" s="166">
        <f t="shared" si="28"/>
        <v>0</v>
      </c>
      <c r="K73" s="165">
        <f t="shared" si="29"/>
        <v>0</v>
      </c>
      <c r="L73" s="166">
        <f t="shared" si="30"/>
        <v>0</v>
      </c>
      <c r="M73" s="165">
        <f t="shared" si="31"/>
        <v>0</v>
      </c>
      <c r="N73" s="166">
        <f t="shared" si="32"/>
        <v>0</v>
      </c>
      <c r="O73" s="166">
        <f t="shared" si="33"/>
        <v>0</v>
      </c>
    </row>
    <row r="74" spans="1:15" ht="25.5">
      <c r="A74" s="116" t="s">
        <v>277</v>
      </c>
      <c r="B74" s="127" t="s">
        <v>125</v>
      </c>
      <c r="C74" s="110" t="s">
        <v>170</v>
      </c>
      <c r="D74" s="115">
        <v>2</v>
      </c>
      <c r="E74" s="164"/>
      <c r="F74" s="149"/>
      <c r="G74" s="165">
        <f t="shared" si="27"/>
        <v>0</v>
      </c>
      <c r="H74" s="70"/>
      <c r="I74" s="165"/>
      <c r="J74" s="166">
        <f t="shared" si="28"/>
        <v>0</v>
      </c>
      <c r="K74" s="165">
        <f t="shared" si="29"/>
        <v>0</v>
      </c>
      <c r="L74" s="166">
        <f t="shared" si="30"/>
        <v>0</v>
      </c>
      <c r="M74" s="165">
        <f t="shared" si="31"/>
        <v>0</v>
      </c>
      <c r="N74" s="166">
        <f t="shared" si="32"/>
        <v>0</v>
      </c>
      <c r="O74" s="166">
        <f t="shared" si="33"/>
        <v>0</v>
      </c>
    </row>
    <row r="75" spans="1:15" ht="51">
      <c r="A75" s="116" t="s">
        <v>278</v>
      </c>
      <c r="B75" s="347" t="s">
        <v>878</v>
      </c>
      <c r="C75" s="110" t="s">
        <v>18</v>
      </c>
      <c r="D75" s="115">
        <v>1</v>
      </c>
      <c r="E75" s="164"/>
      <c r="F75" s="149"/>
      <c r="G75" s="165">
        <f t="shared" si="27"/>
        <v>0</v>
      </c>
      <c r="H75" s="70"/>
      <c r="I75" s="165"/>
      <c r="J75" s="166">
        <f t="shared" si="28"/>
        <v>0</v>
      </c>
      <c r="K75" s="165">
        <f t="shared" si="29"/>
        <v>0</v>
      </c>
      <c r="L75" s="166">
        <f t="shared" si="30"/>
        <v>0</v>
      </c>
      <c r="M75" s="165">
        <f t="shared" si="31"/>
        <v>0</v>
      </c>
      <c r="N75" s="166">
        <f t="shared" si="32"/>
        <v>0</v>
      </c>
      <c r="O75" s="166">
        <f t="shared" si="33"/>
        <v>0</v>
      </c>
    </row>
    <row r="76" spans="1:15" ht="38.25">
      <c r="A76" s="116" t="s">
        <v>279</v>
      </c>
      <c r="B76" s="347" t="s">
        <v>879</v>
      </c>
      <c r="C76" s="110" t="s">
        <v>18</v>
      </c>
      <c r="D76" s="115">
        <v>7</v>
      </c>
      <c r="E76" s="164"/>
      <c r="F76" s="149"/>
      <c r="G76" s="165">
        <f t="shared" si="27"/>
        <v>0</v>
      </c>
      <c r="H76" s="70"/>
      <c r="I76" s="165"/>
      <c r="J76" s="166">
        <f t="shared" si="28"/>
        <v>0</v>
      </c>
      <c r="K76" s="165">
        <f t="shared" si="29"/>
        <v>0</v>
      </c>
      <c r="L76" s="166">
        <f t="shared" si="30"/>
        <v>0</v>
      </c>
      <c r="M76" s="165">
        <f t="shared" si="31"/>
        <v>0</v>
      </c>
      <c r="N76" s="166">
        <f t="shared" si="32"/>
        <v>0</v>
      </c>
      <c r="O76" s="166">
        <f t="shared" si="33"/>
        <v>0</v>
      </c>
    </row>
    <row r="77" spans="1:15" ht="12.75">
      <c r="A77" s="116" t="s">
        <v>280</v>
      </c>
      <c r="B77" s="128" t="s">
        <v>245</v>
      </c>
      <c r="C77" s="110" t="s">
        <v>170</v>
      </c>
      <c r="D77" s="140">
        <v>1</v>
      </c>
      <c r="E77" s="167"/>
      <c r="F77" s="149"/>
      <c r="G77" s="148">
        <f t="shared" si="27"/>
        <v>0</v>
      </c>
      <c r="H77" s="70"/>
      <c r="I77" s="165"/>
      <c r="J77" s="166">
        <f t="shared" si="28"/>
        <v>0</v>
      </c>
      <c r="K77" s="165">
        <f t="shared" si="29"/>
        <v>0</v>
      </c>
      <c r="L77" s="166">
        <f t="shared" si="30"/>
        <v>0</v>
      </c>
      <c r="M77" s="165">
        <f t="shared" si="31"/>
        <v>0</v>
      </c>
      <c r="N77" s="166">
        <f t="shared" si="32"/>
        <v>0</v>
      </c>
      <c r="O77" s="166">
        <f t="shared" si="33"/>
        <v>0</v>
      </c>
    </row>
    <row r="78" spans="1:15" ht="12.75">
      <c r="A78" s="116" t="s">
        <v>281</v>
      </c>
      <c r="B78" s="128" t="s">
        <v>246</v>
      </c>
      <c r="C78" s="110" t="s">
        <v>170</v>
      </c>
      <c r="D78" s="140">
        <v>3</v>
      </c>
      <c r="E78" s="167"/>
      <c r="F78" s="149"/>
      <c r="G78" s="148">
        <f t="shared" si="27"/>
        <v>0</v>
      </c>
      <c r="H78" s="70"/>
      <c r="I78" s="165"/>
      <c r="J78" s="166">
        <f t="shared" si="28"/>
        <v>0</v>
      </c>
      <c r="K78" s="165">
        <f t="shared" si="29"/>
        <v>0</v>
      </c>
      <c r="L78" s="166">
        <f t="shared" si="30"/>
        <v>0</v>
      </c>
      <c r="M78" s="165">
        <f t="shared" si="31"/>
        <v>0</v>
      </c>
      <c r="N78" s="166">
        <f t="shared" si="32"/>
        <v>0</v>
      </c>
      <c r="O78" s="166">
        <f t="shared" si="33"/>
        <v>0</v>
      </c>
    </row>
    <row r="79" spans="1:15" ht="12.75">
      <c r="A79" s="116" t="s">
        <v>282</v>
      </c>
      <c r="B79" s="127" t="s">
        <v>248</v>
      </c>
      <c r="C79" s="110" t="s">
        <v>170</v>
      </c>
      <c r="D79" s="140">
        <v>2</v>
      </c>
      <c r="E79" s="167"/>
      <c r="F79" s="149"/>
      <c r="G79" s="148">
        <f t="shared" si="27"/>
        <v>0</v>
      </c>
      <c r="H79" s="70"/>
      <c r="I79" s="165"/>
      <c r="J79" s="166">
        <f t="shared" si="28"/>
        <v>0</v>
      </c>
      <c r="K79" s="165">
        <f t="shared" si="29"/>
        <v>0</v>
      </c>
      <c r="L79" s="166">
        <f t="shared" si="30"/>
        <v>0</v>
      </c>
      <c r="M79" s="165">
        <f t="shared" si="31"/>
        <v>0</v>
      </c>
      <c r="N79" s="166">
        <f t="shared" si="32"/>
        <v>0</v>
      </c>
      <c r="O79" s="166">
        <f t="shared" si="33"/>
        <v>0</v>
      </c>
    </row>
    <row r="80" spans="1:15" ht="38.25">
      <c r="A80" s="116" t="s">
        <v>283</v>
      </c>
      <c r="B80" s="127" t="s">
        <v>249</v>
      </c>
      <c r="C80" s="110" t="s">
        <v>170</v>
      </c>
      <c r="D80" s="140">
        <v>11</v>
      </c>
      <c r="E80" s="164"/>
      <c r="F80" s="149"/>
      <c r="G80" s="165">
        <f t="shared" si="27"/>
        <v>0</v>
      </c>
      <c r="H80" s="70"/>
      <c r="I80" s="165"/>
      <c r="J80" s="166">
        <f t="shared" si="28"/>
        <v>0</v>
      </c>
      <c r="K80" s="165">
        <f t="shared" si="29"/>
        <v>0</v>
      </c>
      <c r="L80" s="166">
        <f t="shared" si="30"/>
        <v>0</v>
      </c>
      <c r="M80" s="165">
        <f t="shared" si="31"/>
        <v>0</v>
      </c>
      <c r="N80" s="166">
        <f t="shared" si="32"/>
        <v>0</v>
      </c>
      <c r="O80" s="166">
        <f t="shared" si="33"/>
        <v>0</v>
      </c>
    </row>
    <row r="81" spans="1:15" ht="25.5">
      <c r="A81" s="116" t="s">
        <v>284</v>
      </c>
      <c r="B81" s="127" t="s">
        <v>250</v>
      </c>
      <c r="C81" s="110" t="s">
        <v>170</v>
      </c>
      <c r="D81" s="140">
        <v>12</v>
      </c>
      <c r="E81" s="167"/>
      <c r="F81" s="149"/>
      <c r="G81" s="148">
        <f t="shared" si="27"/>
        <v>0</v>
      </c>
      <c r="H81" s="70"/>
      <c r="I81" s="165"/>
      <c r="J81" s="166">
        <f t="shared" si="28"/>
        <v>0</v>
      </c>
      <c r="K81" s="165">
        <f t="shared" si="29"/>
        <v>0</v>
      </c>
      <c r="L81" s="166">
        <f t="shared" si="30"/>
        <v>0</v>
      </c>
      <c r="M81" s="165">
        <f t="shared" si="31"/>
        <v>0</v>
      </c>
      <c r="N81" s="166">
        <f t="shared" si="32"/>
        <v>0</v>
      </c>
      <c r="O81" s="166">
        <f t="shared" si="33"/>
        <v>0</v>
      </c>
    </row>
    <row r="82" spans="1:15" ht="12.75">
      <c r="A82" s="116" t="s">
        <v>285</v>
      </c>
      <c r="B82" s="127" t="s">
        <v>253</v>
      </c>
      <c r="C82" s="110" t="s">
        <v>170</v>
      </c>
      <c r="D82" s="140">
        <v>8</v>
      </c>
      <c r="E82" s="167"/>
      <c r="F82" s="149"/>
      <c r="G82" s="148">
        <f t="shared" si="27"/>
        <v>0</v>
      </c>
      <c r="H82" s="70"/>
      <c r="I82" s="165"/>
      <c r="J82" s="166">
        <f t="shared" si="28"/>
        <v>0</v>
      </c>
      <c r="K82" s="165">
        <f t="shared" si="29"/>
        <v>0</v>
      </c>
      <c r="L82" s="166">
        <f t="shared" si="30"/>
        <v>0</v>
      </c>
      <c r="M82" s="165">
        <f t="shared" si="31"/>
        <v>0</v>
      </c>
      <c r="N82" s="166">
        <f t="shared" si="32"/>
        <v>0</v>
      </c>
      <c r="O82" s="166">
        <f t="shared" si="33"/>
        <v>0</v>
      </c>
    </row>
    <row r="83" spans="1:15" ht="51">
      <c r="A83" s="116" t="s">
        <v>286</v>
      </c>
      <c r="B83" s="127" t="s">
        <v>254</v>
      </c>
      <c r="C83" s="110" t="s">
        <v>170</v>
      </c>
      <c r="D83" s="140">
        <v>8</v>
      </c>
      <c r="E83" s="164"/>
      <c r="F83" s="149"/>
      <c r="G83" s="165">
        <f t="shared" si="27"/>
        <v>0</v>
      </c>
      <c r="H83" s="70"/>
      <c r="I83" s="165"/>
      <c r="J83" s="166">
        <f t="shared" si="28"/>
        <v>0</v>
      </c>
      <c r="K83" s="165">
        <f t="shared" si="29"/>
        <v>0</v>
      </c>
      <c r="L83" s="166">
        <f t="shared" si="30"/>
        <v>0</v>
      </c>
      <c r="M83" s="165">
        <f t="shared" si="31"/>
        <v>0</v>
      </c>
      <c r="N83" s="166">
        <f t="shared" si="32"/>
        <v>0</v>
      </c>
      <c r="O83" s="166">
        <f t="shared" si="33"/>
        <v>0</v>
      </c>
    </row>
    <row r="84" spans="1:15" ht="12.75">
      <c r="A84" s="116" t="s">
        <v>287</v>
      </c>
      <c r="B84" s="128" t="s">
        <v>256</v>
      </c>
      <c r="C84" s="110" t="s">
        <v>170</v>
      </c>
      <c r="D84" s="140">
        <v>2</v>
      </c>
      <c r="E84" s="167"/>
      <c r="F84" s="149"/>
      <c r="G84" s="148">
        <f t="shared" si="27"/>
        <v>0</v>
      </c>
      <c r="H84" s="70"/>
      <c r="I84" s="165"/>
      <c r="J84" s="166">
        <f t="shared" si="28"/>
        <v>0</v>
      </c>
      <c r="K84" s="165">
        <f t="shared" si="29"/>
        <v>0</v>
      </c>
      <c r="L84" s="166">
        <f t="shared" si="30"/>
        <v>0</v>
      </c>
      <c r="M84" s="165">
        <f t="shared" si="31"/>
        <v>0</v>
      </c>
      <c r="N84" s="166">
        <f t="shared" si="32"/>
        <v>0</v>
      </c>
      <c r="O84" s="166">
        <f t="shared" si="33"/>
        <v>0</v>
      </c>
    </row>
    <row r="85" spans="1:15" ht="12.75">
      <c r="A85" s="116" t="s">
        <v>288</v>
      </c>
      <c r="B85" s="127" t="s">
        <v>260</v>
      </c>
      <c r="C85" s="110" t="s">
        <v>170</v>
      </c>
      <c r="D85" s="140">
        <v>1</v>
      </c>
      <c r="E85" s="167"/>
      <c r="F85" s="149"/>
      <c r="G85" s="148">
        <f t="shared" si="27"/>
        <v>0</v>
      </c>
      <c r="H85" s="70"/>
      <c r="I85" s="165"/>
      <c r="J85" s="166">
        <f aca="true" t="shared" si="34" ref="J85:J90">SUM(G85:I85)</f>
        <v>0</v>
      </c>
      <c r="K85" s="165">
        <f t="shared" si="29"/>
        <v>0</v>
      </c>
      <c r="L85" s="166">
        <f t="shared" si="30"/>
        <v>0</v>
      </c>
      <c r="M85" s="165">
        <f t="shared" si="31"/>
        <v>0</v>
      </c>
      <c r="N85" s="166">
        <f t="shared" si="32"/>
        <v>0</v>
      </c>
      <c r="O85" s="166">
        <f aca="true" t="shared" si="35" ref="O85:O90">SUM(L85:N85)</f>
        <v>0</v>
      </c>
    </row>
    <row r="86" spans="1:15" ht="12.75">
      <c r="A86" s="116" t="s">
        <v>289</v>
      </c>
      <c r="B86" s="127" t="s">
        <v>262</v>
      </c>
      <c r="C86" s="110" t="s">
        <v>170</v>
      </c>
      <c r="D86" s="141">
        <v>9</v>
      </c>
      <c r="E86" s="167"/>
      <c r="F86" s="149"/>
      <c r="G86" s="148">
        <f t="shared" si="27"/>
        <v>0</v>
      </c>
      <c r="H86" s="70"/>
      <c r="I86" s="165"/>
      <c r="J86" s="166">
        <f t="shared" si="34"/>
        <v>0</v>
      </c>
      <c r="K86" s="165">
        <f t="shared" si="29"/>
        <v>0</v>
      </c>
      <c r="L86" s="166">
        <f t="shared" si="30"/>
        <v>0</v>
      </c>
      <c r="M86" s="165">
        <f t="shared" si="31"/>
        <v>0</v>
      </c>
      <c r="N86" s="166">
        <f t="shared" si="32"/>
        <v>0</v>
      </c>
      <c r="O86" s="166">
        <f t="shared" si="35"/>
        <v>0</v>
      </c>
    </row>
    <row r="87" spans="1:15" ht="12.75">
      <c r="A87" s="116" t="s">
        <v>290</v>
      </c>
      <c r="B87" s="127" t="s">
        <v>265</v>
      </c>
      <c r="C87" s="110" t="s">
        <v>170</v>
      </c>
      <c r="D87" s="140">
        <v>1</v>
      </c>
      <c r="E87" s="167"/>
      <c r="F87" s="149"/>
      <c r="G87" s="148">
        <f t="shared" si="27"/>
        <v>0</v>
      </c>
      <c r="H87" s="70"/>
      <c r="I87" s="165"/>
      <c r="J87" s="166">
        <f t="shared" si="34"/>
        <v>0</v>
      </c>
      <c r="K87" s="165">
        <f t="shared" si="29"/>
        <v>0</v>
      </c>
      <c r="L87" s="166">
        <f t="shared" si="30"/>
        <v>0</v>
      </c>
      <c r="M87" s="165">
        <f t="shared" si="31"/>
        <v>0</v>
      </c>
      <c r="N87" s="166">
        <f t="shared" si="32"/>
        <v>0</v>
      </c>
      <c r="O87" s="166">
        <f t="shared" si="35"/>
        <v>0</v>
      </c>
    </row>
    <row r="88" spans="1:15" ht="12.75">
      <c r="A88" s="116" t="s">
        <v>291</v>
      </c>
      <c r="B88" s="127" t="s">
        <v>389</v>
      </c>
      <c r="C88" s="110" t="s">
        <v>170</v>
      </c>
      <c r="D88" s="141">
        <v>1</v>
      </c>
      <c r="E88" s="167"/>
      <c r="F88" s="149"/>
      <c r="G88" s="148">
        <f t="shared" si="27"/>
        <v>0</v>
      </c>
      <c r="H88" s="70"/>
      <c r="I88" s="165"/>
      <c r="J88" s="166">
        <f t="shared" si="34"/>
        <v>0</v>
      </c>
      <c r="K88" s="165">
        <f t="shared" si="29"/>
        <v>0</v>
      </c>
      <c r="L88" s="166">
        <f t="shared" si="30"/>
        <v>0</v>
      </c>
      <c r="M88" s="165">
        <f t="shared" si="31"/>
        <v>0</v>
      </c>
      <c r="N88" s="166">
        <f t="shared" si="32"/>
        <v>0</v>
      </c>
      <c r="O88" s="166">
        <f t="shared" si="35"/>
        <v>0</v>
      </c>
    </row>
    <row r="89" spans="1:15" ht="12.75">
      <c r="A89" s="116" t="s">
        <v>292</v>
      </c>
      <c r="B89" s="127" t="s">
        <v>271</v>
      </c>
      <c r="C89" s="110" t="s">
        <v>170</v>
      </c>
      <c r="D89" s="141">
        <v>1</v>
      </c>
      <c r="E89" s="167"/>
      <c r="F89" s="149"/>
      <c r="G89" s="148">
        <f t="shared" si="27"/>
        <v>0</v>
      </c>
      <c r="H89" s="70"/>
      <c r="I89" s="165"/>
      <c r="J89" s="166">
        <f t="shared" si="34"/>
        <v>0</v>
      </c>
      <c r="K89" s="165">
        <f t="shared" si="29"/>
        <v>0</v>
      </c>
      <c r="L89" s="166">
        <f t="shared" si="30"/>
        <v>0</v>
      </c>
      <c r="M89" s="165">
        <f t="shared" si="31"/>
        <v>0</v>
      </c>
      <c r="N89" s="166">
        <f t="shared" si="32"/>
        <v>0</v>
      </c>
      <c r="O89" s="166">
        <f t="shared" si="35"/>
        <v>0</v>
      </c>
    </row>
    <row r="90" spans="1:15" ht="12.75">
      <c r="A90" s="116" t="s">
        <v>293</v>
      </c>
      <c r="B90" s="119" t="s">
        <v>127</v>
      </c>
      <c r="C90" s="110" t="s">
        <v>53</v>
      </c>
      <c r="D90" s="114">
        <v>470</v>
      </c>
      <c r="E90" s="167"/>
      <c r="F90" s="149"/>
      <c r="G90" s="148">
        <f t="shared" si="27"/>
        <v>0</v>
      </c>
      <c r="H90" s="70"/>
      <c r="I90" s="165"/>
      <c r="J90" s="166">
        <f t="shared" si="34"/>
        <v>0</v>
      </c>
      <c r="K90" s="165">
        <f t="shared" si="29"/>
        <v>0</v>
      </c>
      <c r="L90" s="166">
        <f t="shared" si="30"/>
        <v>0</v>
      </c>
      <c r="M90" s="165">
        <f t="shared" si="31"/>
        <v>0</v>
      </c>
      <c r="N90" s="166">
        <f t="shared" si="32"/>
        <v>0</v>
      </c>
      <c r="O90" s="166">
        <f t="shared" si="35"/>
        <v>0</v>
      </c>
    </row>
    <row r="91" spans="1:15" ht="12.75">
      <c r="A91" s="116" t="s">
        <v>294</v>
      </c>
      <c r="B91" s="126" t="s">
        <v>128</v>
      </c>
      <c r="C91" s="110" t="s">
        <v>53</v>
      </c>
      <c r="D91" s="114">
        <v>470</v>
      </c>
      <c r="E91" s="164"/>
      <c r="F91" s="149"/>
      <c r="G91" s="165">
        <f t="shared" si="27"/>
        <v>0</v>
      </c>
      <c r="H91" s="70"/>
      <c r="I91" s="165"/>
      <c r="J91" s="166">
        <f aca="true" t="shared" si="36" ref="J91:J97">SUM(G91:I91)</f>
        <v>0</v>
      </c>
      <c r="K91" s="165">
        <f t="shared" si="29"/>
        <v>0</v>
      </c>
      <c r="L91" s="166">
        <f t="shared" si="30"/>
        <v>0</v>
      </c>
      <c r="M91" s="165"/>
      <c r="N91" s="166">
        <f t="shared" si="32"/>
        <v>0</v>
      </c>
      <c r="O91" s="166">
        <f aca="true" t="shared" si="37" ref="O91:O97">SUM(L91:N91)</f>
        <v>0</v>
      </c>
    </row>
    <row r="92" spans="1:15" ht="38.25">
      <c r="A92" s="116" t="s">
        <v>295</v>
      </c>
      <c r="B92" s="111" t="s">
        <v>129</v>
      </c>
      <c r="C92" s="110" t="s">
        <v>170</v>
      </c>
      <c r="D92" s="115">
        <v>9</v>
      </c>
      <c r="E92" s="164"/>
      <c r="F92" s="149"/>
      <c r="G92" s="165">
        <f t="shared" si="27"/>
        <v>0</v>
      </c>
      <c r="H92" s="166"/>
      <c r="I92" s="165"/>
      <c r="J92" s="166">
        <f t="shared" si="36"/>
        <v>0</v>
      </c>
      <c r="K92" s="165">
        <f t="shared" si="29"/>
        <v>0</v>
      </c>
      <c r="L92" s="166">
        <f t="shared" si="30"/>
        <v>0</v>
      </c>
      <c r="M92" s="165"/>
      <c r="N92" s="166">
        <f t="shared" si="32"/>
        <v>0</v>
      </c>
      <c r="O92" s="166">
        <f t="shared" si="37"/>
        <v>0</v>
      </c>
    </row>
    <row r="93" spans="1:15" ht="51">
      <c r="A93" s="116" t="s">
        <v>296</v>
      </c>
      <c r="B93" s="111" t="s">
        <v>112</v>
      </c>
      <c r="C93" s="110" t="s">
        <v>132</v>
      </c>
      <c r="D93" s="115">
        <v>5</v>
      </c>
      <c r="E93" s="164"/>
      <c r="F93" s="149"/>
      <c r="G93" s="165">
        <f t="shared" si="27"/>
        <v>0</v>
      </c>
      <c r="H93" s="166"/>
      <c r="I93" s="165"/>
      <c r="J93" s="166">
        <f t="shared" si="36"/>
        <v>0</v>
      </c>
      <c r="K93" s="165">
        <f t="shared" si="29"/>
        <v>0</v>
      </c>
      <c r="L93" s="166">
        <f t="shared" si="30"/>
        <v>0</v>
      </c>
      <c r="M93" s="165">
        <f>D93*H93</f>
        <v>0</v>
      </c>
      <c r="N93" s="166">
        <f t="shared" si="32"/>
        <v>0</v>
      </c>
      <c r="O93" s="166">
        <f t="shared" si="37"/>
        <v>0</v>
      </c>
    </row>
    <row r="94" spans="1:15" ht="63.75">
      <c r="A94" s="116" t="s">
        <v>297</v>
      </c>
      <c r="B94" s="111" t="s">
        <v>133</v>
      </c>
      <c r="C94" s="110" t="s">
        <v>132</v>
      </c>
      <c r="D94" s="115">
        <v>2</v>
      </c>
      <c r="E94" s="164"/>
      <c r="F94" s="149"/>
      <c r="G94" s="165">
        <f t="shared" si="27"/>
        <v>0</v>
      </c>
      <c r="H94" s="166"/>
      <c r="I94" s="165"/>
      <c r="J94" s="166">
        <f t="shared" si="36"/>
        <v>0</v>
      </c>
      <c r="K94" s="165">
        <f t="shared" si="29"/>
        <v>0</v>
      </c>
      <c r="L94" s="166">
        <f t="shared" si="30"/>
        <v>0</v>
      </c>
      <c r="M94" s="165">
        <f>D94*H94</f>
        <v>0</v>
      </c>
      <c r="N94" s="166">
        <f t="shared" si="32"/>
        <v>0</v>
      </c>
      <c r="O94" s="166">
        <f t="shared" si="37"/>
        <v>0</v>
      </c>
    </row>
    <row r="95" spans="1:15" ht="12.75">
      <c r="A95" s="116" t="s">
        <v>298</v>
      </c>
      <c r="B95" s="111" t="s">
        <v>106</v>
      </c>
      <c r="C95" s="110" t="s">
        <v>170</v>
      </c>
      <c r="D95" s="115">
        <v>9</v>
      </c>
      <c r="E95" s="69"/>
      <c r="F95" s="149"/>
      <c r="G95" s="71">
        <f>E95*F95</f>
        <v>0</v>
      </c>
      <c r="H95" s="70"/>
      <c r="I95" s="71"/>
      <c r="J95" s="70">
        <f t="shared" si="36"/>
        <v>0</v>
      </c>
      <c r="K95" s="71">
        <f>D95*E95</f>
        <v>0</v>
      </c>
      <c r="L95" s="70">
        <f>D95*G95</f>
        <v>0</v>
      </c>
      <c r="M95" s="71">
        <f>D95*H95</f>
        <v>0</v>
      </c>
      <c r="N95" s="70">
        <f>I95*D95</f>
        <v>0</v>
      </c>
      <c r="O95" s="70">
        <f t="shared" si="37"/>
        <v>0</v>
      </c>
    </row>
    <row r="96" spans="1:15" ht="51">
      <c r="A96" s="116" t="s">
        <v>299</v>
      </c>
      <c r="B96" s="111" t="s">
        <v>136</v>
      </c>
      <c r="C96" s="110" t="s">
        <v>18</v>
      </c>
      <c r="D96" s="118">
        <v>1</v>
      </c>
      <c r="E96" s="167"/>
      <c r="F96" s="149"/>
      <c r="G96" s="148">
        <f>E96*F96</f>
        <v>0</v>
      </c>
      <c r="H96" s="70"/>
      <c r="I96" s="165"/>
      <c r="J96" s="166">
        <f t="shared" si="36"/>
        <v>0</v>
      </c>
      <c r="K96" s="165">
        <f>D96*E96</f>
        <v>0</v>
      </c>
      <c r="L96" s="166">
        <f>D96*G96</f>
        <v>0</v>
      </c>
      <c r="M96" s="71">
        <f>D96*H96</f>
        <v>0</v>
      </c>
      <c r="N96" s="166">
        <f>I96*D96</f>
        <v>0</v>
      </c>
      <c r="O96" s="166">
        <f t="shared" si="37"/>
        <v>0</v>
      </c>
    </row>
    <row r="97" spans="1:15" ht="25.5">
      <c r="A97" s="116" t="s">
        <v>300</v>
      </c>
      <c r="B97" s="111" t="s">
        <v>137</v>
      </c>
      <c r="C97" s="110" t="s">
        <v>170</v>
      </c>
      <c r="D97" s="115">
        <v>34</v>
      </c>
      <c r="E97" s="164"/>
      <c r="F97" s="149"/>
      <c r="G97" s="165">
        <f>E97*F97</f>
        <v>0</v>
      </c>
      <c r="H97" s="70"/>
      <c r="I97" s="165"/>
      <c r="J97" s="166">
        <f t="shared" si="36"/>
        <v>0</v>
      </c>
      <c r="K97" s="165">
        <f>D97*E97</f>
        <v>0</v>
      </c>
      <c r="L97" s="166">
        <f>D97*G97</f>
        <v>0</v>
      </c>
      <c r="M97" s="165">
        <f>D97*H97</f>
        <v>0</v>
      </c>
      <c r="N97" s="166">
        <f>I97*D97</f>
        <v>0</v>
      </c>
      <c r="O97" s="166">
        <f t="shared" si="37"/>
        <v>0</v>
      </c>
    </row>
    <row r="98" spans="1:15" ht="25.5">
      <c r="A98" s="131">
        <v>4</v>
      </c>
      <c r="B98" s="109" t="s">
        <v>138</v>
      </c>
      <c r="C98" s="19"/>
      <c r="D98" s="18"/>
      <c r="E98" s="25"/>
      <c r="F98" s="31"/>
      <c r="G98" s="33"/>
      <c r="H98" s="35"/>
      <c r="I98" s="33"/>
      <c r="J98" s="35"/>
      <c r="K98" s="33"/>
      <c r="L98" s="35"/>
      <c r="M98" s="33"/>
      <c r="N98" s="35"/>
      <c r="O98" s="41"/>
    </row>
    <row r="99" spans="1:15" ht="38.25">
      <c r="A99" s="110" t="s">
        <v>323</v>
      </c>
      <c r="B99" s="119" t="s">
        <v>165</v>
      </c>
      <c r="C99" s="112" t="s">
        <v>53</v>
      </c>
      <c r="D99" s="114">
        <v>50.1</v>
      </c>
      <c r="E99" s="173"/>
      <c r="F99" s="70"/>
      <c r="G99" s="149">
        <f>E99*F99</f>
        <v>0</v>
      </c>
      <c r="H99" s="163"/>
      <c r="I99" s="149"/>
      <c r="J99" s="149">
        <f>SUM(G99:I99)</f>
        <v>0</v>
      </c>
      <c r="K99" s="149">
        <f>D99*E99</f>
        <v>0</v>
      </c>
      <c r="L99" s="149">
        <f>D99*G99</f>
        <v>0</v>
      </c>
      <c r="M99" s="149">
        <f>D99*H99</f>
        <v>0</v>
      </c>
      <c r="N99" s="149">
        <f>I99*D99</f>
        <v>0</v>
      </c>
      <c r="O99" s="166">
        <f>SUM(L99:N99)</f>
        <v>0</v>
      </c>
    </row>
    <row r="100" spans="1:15" ht="12.75">
      <c r="A100" s="110" t="s">
        <v>337</v>
      </c>
      <c r="B100" s="111" t="s">
        <v>167</v>
      </c>
      <c r="C100" s="110" t="s">
        <v>53</v>
      </c>
      <c r="D100" s="114">
        <v>50.1</v>
      </c>
      <c r="E100" s="167"/>
      <c r="F100" s="70"/>
      <c r="G100" s="148">
        <f>E100*F100</f>
        <v>0</v>
      </c>
      <c r="H100" s="70"/>
      <c r="I100" s="165"/>
      <c r="J100" s="166">
        <f>SUM(G100:I100)</f>
        <v>0</v>
      </c>
      <c r="K100" s="165">
        <f>D100*E100</f>
        <v>0</v>
      </c>
      <c r="L100" s="166">
        <f>D100*G100</f>
        <v>0</v>
      </c>
      <c r="M100" s="165"/>
      <c r="N100" s="166">
        <f>I100*D100</f>
        <v>0</v>
      </c>
      <c r="O100" s="166">
        <f>SUM(L100:N100)</f>
        <v>0</v>
      </c>
    </row>
    <row r="101" spans="1:15" ht="25.5">
      <c r="A101" s="110" t="s">
        <v>338</v>
      </c>
      <c r="B101" s="126" t="s">
        <v>168</v>
      </c>
      <c r="C101" s="112" t="s">
        <v>53</v>
      </c>
      <c r="D101" s="114">
        <v>50.1</v>
      </c>
      <c r="E101" s="164"/>
      <c r="F101" s="70"/>
      <c r="G101" s="165">
        <f>E101*F101</f>
        <v>0</v>
      </c>
      <c r="H101" s="70"/>
      <c r="I101" s="165"/>
      <c r="J101" s="166">
        <f>SUM(G101:I101)</f>
        <v>0</v>
      </c>
      <c r="K101" s="165">
        <f>D101*E101</f>
        <v>0</v>
      </c>
      <c r="L101" s="166">
        <f>D101*G101</f>
        <v>0</v>
      </c>
      <c r="M101" s="165"/>
      <c r="N101" s="166">
        <f>I101*D101</f>
        <v>0</v>
      </c>
      <c r="O101" s="166">
        <f>SUM(L101:N101)</f>
        <v>0</v>
      </c>
    </row>
    <row r="102" spans="1:15" ht="63.75">
      <c r="A102" s="110" t="s">
        <v>339</v>
      </c>
      <c r="B102" s="111" t="s">
        <v>169</v>
      </c>
      <c r="C102" s="110" t="s">
        <v>60</v>
      </c>
      <c r="D102" s="115">
        <v>1</v>
      </c>
      <c r="E102" s="164"/>
      <c r="F102" s="149"/>
      <c r="G102" s="165">
        <f>E102*F102</f>
        <v>0</v>
      </c>
      <c r="H102" s="166"/>
      <c r="I102" s="165"/>
      <c r="J102" s="166">
        <f>SUM(G102:I102)</f>
        <v>0</v>
      </c>
      <c r="K102" s="165">
        <f>D102*E102</f>
        <v>0</v>
      </c>
      <c r="L102" s="166">
        <f>D102*G102</f>
        <v>0</v>
      </c>
      <c r="M102" s="165">
        <f>D102*H102</f>
        <v>0</v>
      </c>
      <c r="N102" s="166">
        <f>I102*D102</f>
        <v>0</v>
      </c>
      <c r="O102" s="166">
        <f>SUM(L102:N102)</f>
        <v>0</v>
      </c>
    </row>
    <row r="103" spans="1:15" ht="25.5">
      <c r="A103" s="110" t="s">
        <v>340</v>
      </c>
      <c r="B103" s="111" t="s">
        <v>137</v>
      </c>
      <c r="C103" s="110" t="s">
        <v>170</v>
      </c>
      <c r="D103" s="110">
        <v>1</v>
      </c>
      <c r="E103" s="164"/>
      <c r="F103" s="149"/>
      <c r="G103" s="165">
        <f>E103*F103</f>
        <v>0</v>
      </c>
      <c r="H103" s="70"/>
      <c r="I103" s="165"/>
      <c r="J103" s="166">
        <f>SUM(G103:I103)</f>
        <v>0</v>
      </c>
      <c r="K103" s="165">
        <f>D103*E103</f>
        <v>0</v>
      </c>
      <c r="L103" s="166">
        <f>D103*G103</f>
        <v>0</v>
      </c>
      <c r="M103" s="165">
        <f>D103*H103</f>
        <v>0</v>
      </c>
      <c r="N103" s="166">
        <f>I103*D103</f>
        <v>0</v>
      </c>
      <c r="O103" s="166">
        <f>SUM(L103:N103)</f>
        <v>0</v>
      </c>
    </row>
    <row r="104" spans="1:15" s="62" customFormat="1" ht="12.75">
      <c r="A104" s="55"/>
      <c r="B104" s="56"/>
      <c r="C104" s="57"/>
      <c r="D104" s="58"/>
      <c r="E104" s="59"/>
      <c r="F104" s="60"/>
      <c r="G104" s="61"/>
      <c r="H104" s="60"/>
      <c r="I104" s="61"/>
      <c r="J104" s="60"/>
      <c r="K104" s="61"/>
      <c r="L104" s="60"/>
      <c r="M104" s="61"/>
      <c r="N104" s="60"/>
      <c r="O104" s="60"/>
    </row>
    <row r="105" spans="1:15" s="42" customFormat="1" ht="12.75">
      <c r="A105" s="43"/>
      <c r="B105" s="23" t="s">
        <v>0</v>
      </c>
      <c r="C105" s="44"/>
      <c r="D105" s="43"/>
      <c r="E105" s="45"/>
      <c r="F105" s="46"/>
      <c r="G105" s="48"/>
      <c r="H105" s="47"/>
      <c r="I105" s="48"/>
      <c r="J105" s="47"/>
      <c r="K105" s="48">
        <f>SUM(K14:K104)</f>
        <v>0</v>
      </c>
      <c r="L105" s="47">
        <f>SUM(L14:L104)</f>
        <v>0</v>
      </c>
      <c r="M105" s="48">
        <f>SUM(M14:M104)</f>
        <v>0</v>
      </c>
      <c r="N105" s="47">
        <f>SUM(N14:N104)</f>
        <v>0</v>
      </c>
      <c r="O105" s="63">
        <f>SUM(O14:O104)</f>
        <v>0</v>
      </c>
    </row>
    <row r="106" spans="10:15" ht="12.75">
      <c r="J106" s="15" t="s">
        <v>858</v>
      </c>
      <c r="K106" s="14"/>
      <c r="L106" s="14"/>
      <c r="M106" s="14">
        <f>M105*0%</f>
        <v>0</v>
      </c>
      <c r="N106" s="14"/>
      <c r="O106" s="49">
        <f>M106</f>
        <v>0</v>
      </c>
    </row>
    <row r="107" spans="10:15" ht="12.75">
      <c r="J107" s="15" t="s">
        <v>14</v>
      </c>
      <c r="K107" s="50">
        <f>SUM(K105:K106)</f>
        <v>0</v>
      </c>
      <c r="L107" s="50">
        <f>SUM(L105:L106)</f>
        <v>0</v>
      </c>
      <c r="M107" s="50">
        <f>SUM(M105:M106)</f>
        <v>0</v>
      </c>
      <c r="N107" s="50">
        <f>SUM(N105:N106)</f>
        <v>0</v>
      </c>
      <c r="O107" s="51">
        <f>SUM(O105:O106)</f>
        <v>0</v>
      </c>
    </row>
    <row r="108" spans="10:15" ht="12.75">
      <c r="J108" s="15"/>
      <c r="K108" s="64"/>
      <c r="L108" s="64"/>
      <c r="M108" s="64"/>
      <c r="N108" s="64"/>
      <c r="O108" s="65"/>
    </row>
    <row r="109" spans="2:5" ht="12.75">
      <c r="B109" s="52" t="s">
        <v>16</v>
      </c>
      <c r="E109" s="53"/>
    </row>
    <row r="110" ht="12.75">
      <c r="E110" s="53"/>
    </row>
    <row r="111" spans="2:5" ht="12.75">
      <c r="B111" s="52" t="s">
        <v>17</v>
      </c>
      <c r="E111" s="53"/>
    </row>
    <row r="112" ht="12.75">
      <c r="E112" s="53"/>
    </row>
  </sheetData>
  <sheetProtection/>
  <mergeCells count="9">
    <mergeCell ref="A2:O2"/>
    <mergeCell ref="A3:O3"/>
    <mergeCell ref="A5:O5"/>
    <mergeCell ref="K11:O11"/>
    <mergeCell ref="A11:A12"/>
    <mergeCell ref="B11:B12"/>
    <mergeCell ref="C11:C12"/>
    <mergeCell ref="D11:D12"/>
    <mergeCell ref="E11:J11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6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ht="12.75">
      <c r="M1" s="349" t="s">
        <v>880</v>
      </c>
    </row>
    <row r="2" spans="1:15" ht="23.25" customHeight="1">
      <c r="A2" s="350" t="s">
        <v>863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ht="43.5" customHeight="1">
      <c r="A3" s="367" t="s">
        <v>818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4" ht="14.25">
      <c r="A4" s="339"/>
      <c r="B4" s="339"/>
      <c r="C4" s="340"/>
      <c r="D4" s="34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5">
      <c r="A5" s="352" t="s">
        <v>821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</row>
    <row r="6" spans="1:14" ht="14.25">
      <c r="A6" s="339"/>
      <c r="B6" s="339"/>
      <c r="C6" s="342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813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862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338" t="s">
        <v>815</v>
      </c>
      <c r="B9" s="10"/>
      <c r="C9" s="66"/>
      <c r="D9" s="341"/>
      <c r="E9" s="6"/>
      <c r="F9" s="6"/>
      <c r="G9" s="6"/>
      <c r="H9" s="6"/>
      <c r="I9" s="6"/>
      <c r="J9" s="6"/>
      <c r="K9" s="6"/>
      <c r="L9" s="6"/>
      <c r="M9" s="6"/>
      <c r="N9" s="6"/>
    </row>
    <row r="10" s="338" customFormat="1" ht="20.25" customHeight="1">
      <c r="A10" s="338" t="s">
        <v>820</v>
      </c>
    </row>
    <row r="11" spans="1:16" ht="20.25" customHeight="1">
      <c r="A11" s="353" t="s">
        <v>1</v>
      </c>
      <c r="B11" s="370" t="s">
        <v>2</v>
      </c>
      <c r="C11" s="368" t="s">
        <v>3</v>
      </c>
      <c r="D11" s="353" t="s">
        <v>4</v>
      </c>
      <c r="E11" s="372" t="s">
        <v>5</v>
      </c>
      <c r="F11" s="364"/>
      <c r="G11" s="364"/>
      <c r="H11" s="364"/>
      <c r="I11" s="364"/>
      <c r="J11" s="373"/>
      <c r="K11" s="372" t="s">
        <v>8</v>
      </c>
      <c r="L11" s="364"/>
      <c r="M11" s="364"/>
      <c r="N11" s="364"/>
      <c r="O11" s="373"/>
      <c r="P11" s="9"/>
    </row>
    <row r="12" spans="1:15" ht="78.75" customHeight="1">
      <c r="A12" s="354"/>
      <c r="B12" s="371"/>
      <c r="C12" s="369"/>
      <c r="D12" s="354"/>
      <c r="E12" s="7" t="s">
        <v>6</v>
      </c>
      <c r="F12" s="7" t="s">
        <v>26</v>
      </c>
      <c r="G12" s="8" t="s">
        <v>27</v>
      </c>
      <c r="H12" s="8" t="s">
        <v>28</v>
      </c>
      <c r="I12" s="8" t="s">
        <v>29</v>
      </c>
      <c r="J12" s="8" t="s">
        <v>30</v>
      </c>
      <c r="K12" s="8" t="s">
        <v>7</v>
      </c>
      <c r="L12" s="8" t="s">
        <v>27</v>
      </c>
      <c r="M12" s="8" t="s">
        <v>28</v>
      </c>
      <c r="N12" s="8" t="s">
        <v>29</v>
      </c>
      <c r="O12" s="8" t="s">
        <v>31</v>
      </c>
    </row>
    <row r="13" spans="1:15" ht="12.75">
      <c r="A13" s="17"/>
      <c r="B13" s="36"/>
      <c r="C13" s="37"/>
      <c r="D13" s="26"/>
      <c r="E13" s="38"/>
      <c r="F13" s="30"/>
      <c r="G13" s="39"/>
      <c r="H13" s="34"/>
      <c r="I13" s="39"/>
      <c r="J13" s="34"/>
      <c r="K13" s="39"/>
      <c r="L13" s="34"/>
      <c r="M13" s="39"/>
      <c r="N13" s="34"/>
      <c r="O13" s="40"/>
    </row>
    <row r="14" spans="1:15" s="72" customFormat="1" ht="25.5">
      <c r="A14" s="151">
        <v>1</v>
      </c>
      <c r="B14" s="152" t="s">
        <v>51</v>
      </c>
      <c r="C14" s="153"/>
      <c r="D14" s="153"/>
      <c r="E14" s="108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5" s="72" customFormat="1" ht="51">
      <c r="A15" s="110" t="s">
        <v>176</v>
      </c>
      <c r="B15" s="111" t="s">
        <v>54</v>
      </c>
      <c r="C15" s="112" t="s">
        <v>53</v>
      </c>
      <c r="D15" s="113">
        <v>180.7</v>
      </c>
      <c r="E15" s="69"/>
      <c r="F15" s="70"/>
      <c r="G15" s="71">
        <f aca="true" t="shared" si="0" ref="G15:G20">E15*F15</f>
        <v>0</v>
      </c>
      <c r="H15" s="70"/>
      <c r="I15" s="71"/>
      <c r="J15" s="70">
        <f aca="true" t="shared" si="1" ref="J15:J25">SUM(G15:I15)</f>
        <v>0</v>
      </c>
      <c r="K15" s="71">
        <f aca="true" t="shared" si="2" ref="K15:K20">D15*E15</f>
        <v>0</v>
      </c>
      <c r="L15" s="70">
        <f aca="true" t="shared" si="3" ref="L15:L20">D15*G15</f>
        <v>0</v>
      </c>
      <c r="M15" s="71"/>
      <c r="N15" s="70">
        <f aca="true" t="shared" si="4" ref="N15:N20">I15*D15</f>
        <v>0</v>
      </c>
      <c r="O15" s="70">
        <f aca="true" t="shared" si="5" ref="O15:O25">SUM(L15:N15)</f>
        <v>0</v>
      </c>
    </row>
    <row r="16" spans="1:15" s="72" customFormat="1" ht="76.5">
      <c r="A16" s="110" t="s">
        <v>177</v>
      </c>
      <c r="B16" s="111" t="s">
        <v>58</v>
      </c>
      <c r="C16" s="112" t="s">
        <v>53</v>
      </c>
      <c r="D16" s="114">
        <v>50</v>
      </c>
      <c r="E16" s="164"/>
      <c r="F16" s="70"/>
      <c r="G16" s="165">
        <f t="shared" si="0"/>
        <v>0</v>
      </c>
      <c r="H16" s="166"/>
      <c r="I16" s="165"/>
      <c r="J16" s="166">
        <f t="shared" si="1"/>
        <v>0</v>
      </c>
      <c r="K16" s="165">
        <f t="shared" si="2"/>
        <v>0</v>
      </c>
      <c r="L16" s="166">
        <f t="shared" si="3"/>
        <v>0</v>
      </c>
      <c r="M16" s="165">
        <f>D16*H16</f>
        <v>0</v>
      </c>
      <c r="N16" s="166">
        <f t="shared" si="4"/>
        <v>0</v>
      </c>
      <c r="O16" s="166">
        <f t="shared" si="5"/>
        <v>0</v>
      </c>
    </row>
    <row r="17" spans="1:15" ht="51">
      <c r="A17" s="110" t="s">
        <v>178</v>
      </c>
      <c r="B17" s="111" t="s">
        <v>67</v>
      </c>
      <c r="C17" s="112" t="s">
        <v>68</v>
      </c>
      <c r="D17" s="114">
        <v>42</v>
      </c>
      <c r="E17" s="69"/>
      <c r="F17" s="70"/>
      <c r="G17" s="165">
        <f t="shared" si="0"/>
        <v>0</v>
      </c>
      <c r="H17" s="70"/>
      <c r="I17" s="71"/>
      <c r="J17" s="166">
        <f t="shared" si="1"/>
        <v>0</v>
      </c>
      <c r="K17" s="165">
        <f t="shared" si="2"/>
        <v>0</v>
      </c>
      <c r="L17" s="166">
        <f t="shared" si="3"/>
        <v>0</v>
      </c>
      <c r="M17" s="165"/>
      <c r="N17" s="166">
        <f t="shared" si="4"/>
        <v>0</v>
      </c>
      <c r="O17" s="166">
        <f t="shared" si="5"/>
        <v>0</v>
      </c>
    </row>
    <row r="18" spans="1:15" ht="51">
      <c r="A18" s="110" t="s">
        <v>179</v>
      </c>
      <c r="B18" s="111" t="s">
        <v>69</v>
      </c>
      <c r="C18" s="112" t="s">
        <v>68</v>
      </c>
      <c r="D18" s="114">
        <v>42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>
        <f>D18*H18</f>
        <v>0</v>
      </c>
      <c r="N18" s="70">
        <f t="shared" si="4"/>
        <v>0</v>
      </c>
      <c r="O18" s="70">
        <f t="shared" si="5"/>
        <v>0</v>
      </c>
    </row>
    <row r="19" spans="1:15" ht="51">
      <c r="A19" s="110" t="s">
        <v>180</v>
      </c>
      <c r="B19" s="111" t="s">
        <v>390</v>
      </c>
      <c r="C19" s="112" t="s">
        <v>68</v>
      </c>
      <c r="D19" s="114">
        <v>122.7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165"/>
      <c r="N19" s="70">
        <f t="shared" si="4"/>
        <v>0</v>
      </c>
      <c r="O19" s="70">
        <f t="shared" si="5"/>
        <v>0</v>
      </c>
    </row>
    <row r="20" spans="1:15" ht="51">
      <c r="A20" s="110" t="s">
        <v>181</v>
      </c>
      <c r="B20" s="111" t="s">
        <v>391</v>
      </c>
      <c r="C20" s="112" t="s">
        <v>68</v>
      </c>
      <c r="D20" s="114">
        <v>122.7</v>
      </c>
      <c r="E20" s="164"/>
      <c r="F20" s="70"/>
      <c r="G20" s="165">
        <f t="shared" si="0"/>
        <v>0</v>
      </c>
      <c r="H20" s="70"/>
      <c r="I20" s="165"/>
      <c r="J20" s="166">
        <f t="shared" si="1"/>
        <v>0</v>
      </c>
      <c r="K20" s="165">
        <f t="shared" si="2"/>
        <v>0</v>
      </c>
      <c r="L20" s="166">
        <f t="shared" si="3"/>
        <v>0</v>
      </c>
      <c r="M20" s="165">
        <f>D20*H20</f>
        <v>0</v>
      </c>
      <c r="N20" s="166">
        <f t="shared" si="4"/>
        <v>0</v>
      </c>
      <c r="O20" s="166">
        <f t="shared" si="5"/>
        <v>0</v>
      </c>
    </row>
    <row r="21" spans="1:15" ht="51">
      <c r="A21" s="110" t="s">
        <v>184</v>
      </c>
      <c r="B21" s="111" t="s">
        <v>392</v>
      </c>
      <c r="C21" s="112" t="s">
        <v>68</v>
      </c>
      <c r="D21" s="114">
        <v>192</v>
      </c>
      <c r="E21" s="164"/>
      <c r="F21" s="70"/>
      <c r="G21" s="165">
        <f>E21*F21</f>
        <v>0</v>
      </c>
      <c r="H21" s="166"/>
      <c r="I21" s="165"/>
      <c r="J21" s="166">
        <f t="shared" si="1"/>
        <v>0</v>
      </c>
      <c r="K21" s="165">
        <f>D21*E21</f>
        <v>0</v>
      </c>
      <c r="L21" s="166">
        <f>D21*G21</f>
        <v>0</v>
      </c>
      <c r="M21" s="165"/>
      <c r="N21" s="166">
        <f>I21*D21</f>
        <v>0</v>
      </c>
      <c r="O21" s="166">
        <f t="shared" si="5"/>
        <v>0</v>
      </c>
    </row>
    <row r="22" spans="1:15" ht="76.5">
      <c r="A22" s="110" t="s">
        <v>185</v>
      </c>
      <c r="B22" s="111" t="s">
        <v>393</v>
      </c>
      <c r="C22" s="112" t="s">
        <v>68</v>
      </c>
      <c r="D22" s="114">
        <v>192</v>
      </c>
      <c r="E22" s="69"/>
      <c r="F22" s="70"/>
      <c r="G22" s="71">
        <f>E22*F22</f>
        <v>0</v>
      </c>
      <c r="H22" s="70"/>
      <c r="I22" s="71"/>
      <c r="J22" s="70">
        <f t="shared" si="1"/>
        <v>0</v>
      </c>
      <c r="K22" s="71">
        <f>D22*E22</f>
        <v>0</v>
      </c>
      <c r="L22" s="70">
        <f>D22*G22</f>
        <v>0</v>
      </c>
      <c r="M22" s="71">
        <f>D22*H22</f>
        <v>0</v>
      </c>
      <c r="N22" s="70">
        <f>I22*D22</f>
        <v>0</v>
      </c>
      <c r="O22" s="70">
        <f t="shared" si="5"/>
        <v>0</v>
      </c>
    </row>
    <row r="23" spans="1:15" ht="25.5">
      <c r="A23" s="110" t="s">
        <v>186</v>
      </c>
      <c r="B23" s="111" t="s">
        <v>74</v>
      </c>
      <c r="C23" s="112" t="s">
        <v>75</v>
      </c>
      <c r="D23" s="114">
        <v>24.3</v>
      </c>
      <c r="E23" s="167"/>
      <c r="F23" s="70"/>
      <c r="G23" s="148">
        <f>E23*F23</f>
        <v>0</v>
      </c>
      <c r="H23" s="166"/>
      <c r="I23" s="165"/>
      <c r="J23" s="166">
        <f t="shared" si="1"/>
        <v>0</v>
      </c>
      <c r="K23" s="165">
        <f>D23*E23</f>
        <v>0</v>
      </c>
      <c r="L23" s="166">
        <f>D23*G23</f>
        <v>0</v>
      </c>
      <c r="M23" s="71">
        <f>D23*H23</f>
        <v>0</v>
      </c>
      <c r="N23" s="166">
        <f>I23*D23</f>
        <v>0</v>
      </c>
      <c r="O23" s="166">
        <f t="shared" si="5"/>
        <v>0</v>
      </c>
    </row>
    <row r="24" spans="1:15" ht="14.25">
      <c r="A24" s="110" t="s">
        <v>187</v>
      </c>
      <c r="B24" s="111" t="s">
        <v>76</v>
      </c>
      <c r="C24" s="112" t="s">
        <v>75</v>
      </c>
      <c r="D24" s="114">
        <v>37.8</v>
      </c>
      <c r="E24" s="167"/>
      <c r="F24" s="70"/>
      <c r="G24" s="148">
        <f>E24*F24</f>
        <v>0</v>
      </c>
      <c r="H24" s="166"/>
      <c r="I24" s="165"/>
      <c r="J24" s="166">
        <f t="shared" si="1"/>
        <v>0</v>
      </c>
      <c r="K24" s="165">
        <f>D24*E24</f>
        <v>0</v>
      </c>
      <c r="L24" s="166">
        <f>D24*G24</f>
        <v>0</v>
      </c>
      <c r="M24" s="71">
        <f>D24*H24</f>
        <v>0</v>
      </c>
      <c r="N24" s="166">
        <f>I24*D24</f>
        <v>0</v>
      </c>
      <c r="O24" s="166">
        <f t="shared" si="5"/>
        <v>0</v>
      </c>
    </row>
    <row r="25" spans="1:15" ht="12.75">
      <c r="A25" s="110" t="s">
        <v>188</v>
      </c>
      <c r="B25" s="111" t="s">
        <v>77</v>
      </c>
      <c r="C25" s="112" t="s">
        <v>53</v>
      </c>
      <c r="D25" s="114">
        <v>180.7</v>
      </c>
      <c r="E25" s="168"/>
      <c r="F25" s="70"/>
      <c r="G25" s="165">
        <f>E25*F25</f>
        <v>0</v>
      </c>
      <c r="H25" s="70"/>
      <c r="I25" s="165"/>
      <c r="J25" s="166">
        <f t="shared" si="1"/>
        <v>0</v>
      </c>
      <c r="K25" s="165">
        <f>D25*E25</f>
        <v>0</v>
      </c>
      <c r="L25" s="166">
        <f>D25*G25</f>
        <v>0</v>
      </c>
      <c r="M25" s="165"/>
      <c r="N25" s="166">
        <f>I25*D25</f>
        <v>0</v>
      </c>
      <c r="O25" s="166">
        <f t="shared" si="5"/>
        <v>0</v>
      </c>
    </row>
    <row r="26" spans="1:15" ht="13.5" customHeight="1">
      <c r="A26" s="110"/>
      <c r="B26" s="150" t="s">
        <v>78</v>
      </c>
      <c r="C26" s="150"/>
      <c r="D26" s="150"/>
      <c r="E26" s="25"/>
      <c r="F26" s="31"/>
      <c r="G26" s="33"/>
      <c r="H26" s="35"/>
      <c r="I26" s="33"/>
      <c r="J26" s="35"/>
      <c r="K26" s="33"/>
      <c r="L26" s="35"/>
      <c r="M26" s="33"/>
      <c r="N26" s="35"/>
      <c r="O26" s="41"/>
    </row>
    <row r="27" spans="1:15" ht="63.75">
      <c r="A27" s="110" t="s">
        <v>189</v>
      </c>
      <c r="B27" s="111" t="s">
        <v>79</v>
      </c>
      <c r="C27" s="112" t="s">
        <v>53</v>
      </c>
      <c r="D27" s="114">
        <v>38</v>
      </c>
      <c r="E27" s="69"/>
      <c r="F27" s="70"/>
      <c r="G27" s="71">
        <f aca="true" t="shared" si="6" ref="G27:G34">E27*F27</f>
        <v>0</v>
      </c>
      <c r="H27" s="70"/>
      <c r="I27" s="71"/>
      <c r="J27" s="70">
        <f aca="true" t="shared" si="7" ref="J27:J34">SUM(G27:I27)</f>
        <v>0</v>
      </c>
      <c r="K27" s="71">
        <f aca="true" t="shared" si="8" ref="K27:K34">D27*E27</f>
        <v>0</v>
      </c>
      <c r="L27" s="70">
        <f aca="true" t="shared" si="9" ref="L27:L34">D27*G27</f>
        <v>0</v>
      </c>
      <c r="M27" s="71"/>
      <c r="N27" s="70">
        <f aca="true" t="shared" si="10" ref="N27:N34">I27*D27</f>
        <v>0</v>
      </c>
      <c r="O27" s="70">
        <f aca="true" t="shared" si="11" ref="O27:O34">SUM(L27:N27)</f>
        <v>0</v>
      </c>
    </row>
    <row r="28" spans="1:15" ht="51">
      <c r="A28" s="110" t="s">
        <v>190</v>
      </c>
      <c r="B28" s="111" t="s">
        <v>80</v>
      </c>
      <c r="C28" s="112" t="s">
        <v>68</v>
      </c>
      <c r="D28" s="114">
        <v>17</v>
      </c>
      <c r="E28" s="69"/>
      <c r="F28" s="70"/>
      <c r="G28" s="71">
        <f t="shared" si="6"/>
        <v>0</v>
      </c>
      <c r="H28" s="70"/>
      <c r="I28" s="71"/>
      <c r="J28" s="70">
        <f t="shared" si="7"/>
        <v>0</v>
      </c>
      <c r="K28" s="71">
        <f t="shared" si="8"/>
        <v>0</v>
      </c>
      <c r="L28" s="70">
        <f t="shared" si="9"/>
        <v>0</v>
      </c>
      <c r="M28" s="71">
        <f>D28*H28</f>
        <v>0</v>
      </c>
      <c r="N28" s="70">
        <f t="shared" si="10"/>
        <v>0</v>
      </c>
      <c r="O28" s="70">
        <f t="shared" si="11"/>
        <v>0</v>
      </c>
    </row>
    <row r="29" spans="1:15" ht="51">
      <c r="A29" s="110" t="s">
        <v>191</v>
      </c>
      <c r="B29" s="111" t="s">
        <v>81</v>
      </c>
      <c r="C29" s="112" t="s">
        <v>68</v>
      </c>
      <c r="D29" s="114">
        <v>17</v>
      </c>
      <c r="E29" s="69"/>
      <c r="F29" s="70"/>
      <c r="G29" s="71">
        <f t="shared" si="6"/>
        <v>0</v>
      </c>
      <c r="H29" s="70"/>
      <c r="I29" s="71"/>
      <c r="J29" s="70">
        <f t="shared" si="7"/>
        <v>0</v>
      </c>
      <c r="K29" s="71">
        <f t="shared" si="8"/>
        <v>0</v>
      </c>
      <c r="L29" s="70">
        <f t="shared" si="9"/>
        <v>0</v>
      </c>
      <c r="M29" s="165"/>
      <c r="N29" s="70">
        <f t="shared" si="10"/>
        <v>0</v>
      </c>
      <c r="O29" s="70">
        <f t="shared" si="11"/>
        <v>0</v>
      </c>
    </row>
    <row r="30" spans="1:15" ht="51">
      <c r="A30" s="110" t="s">
        <v>192</v>
      </c>
      <c r="B30" s="111" t="s">
        <v>82</v>
      </c>
      <c r="C30" s="112" t="s">
        <v>68</v>
      </c>
      <c r="D30" s="114">
        <v>28</v>
      </c>
      <c r="E30" s="164"/>
      <c r="F30" s="70"/>
      <c r="G30" s="165">
        <f t="shared" si="6"/>
        <v>0</v>
      </c>
      <c r="H30" s="166"/>
      <c r="I30" s="165"/>
      <c r="J30" s="166">
        <f t="shared" si="7"/>
        <v>0</v>
      </c>
      <c r="K30" s="165">
        <f t="shared" si="8"/>
        <v>0</v>
      </c>
      <c r="L30" s="166">
        <f t="shared" si="9"/>
        <v>0</v>
      </c>
      <c r="M30" s="165"/>
      <c r="N30" s="166">
        <f t="shared" si="10"/>
        <v>0</v>
      </c>
      <c r="O30" s="166">
        <f t="shared" si="11"/>
        <v>0</v>
      </c>
    </row>
    <row r="31" spans="1:15" ht="76.5">
      <c r="A31" s="110" t="s">
        <v>193</v>
      </c>
      <c r="B31" s="111" t="s">
        <v>83</v>
      </c>
      <c r="C31" s="112" t="s">
        <v>68</v>
      </c>
      <c r="D31" s="114">
        <v>28</v>
      </c>
      <c r="E31" s="69"/>
      <c r="F31" s="70"/>
      <c r="G31" s="71">
        <f t="shared" si="6"/>
        <v>0</v>
      </c>
      <c r="H31" s="70"/>
      <c r="I31" s="71"/>
      <c r="J31" s="70">
        <f t="shared" si="7"/>
        <v>0</v>
      </c>
      <c r="K31" s="71">
        <f t="shared" si="8"/>
        <v>0</v>
      </c>
      <c r="L31" s="70">
        <f t="shared" si="9"/>
        <v>0</v>
      </c>
      <c r="M31" s="71">
        <f>D31*H31</f>
        <v>0</v>
      </c>
      <c r="N31" s="70">
        <f t="shared" si="10"/>
        <v>0</v>
      </c>
      <c r="O31" s="70">
        <f t="shared" si="11"/>
        <v>0</v>
      </c>
    </row>
    <row r="32" spans="1:15" ht="25.5">
      <c r="A32" s="110" t="s">
        <v>194</v>
      </c>
      <c r="B32" s="111" t="s">
        <v>74</v>
      </c>
      <c r="C32" s="112" t="s">
        <v>75</v>
      </c>
      <c r="D32" s="114">
        <v>4.75</v>
      </c>
      <c r="E32" s="167"/>
      <c r="F32" s="70"/>
      <c r="G32" s="148">
        <f t="shared" si="6"/>
        <v>0</v>
      </c>
      <c r="H32" s="166"/>
      <c r="I32" s="165"/>
      <c r="J32" s="166">
        <f t="shared" si="7"/>
        <v>0</v>
      </c>
      <c r="K32" s="165">
        <f t="shared" si="8"/>
        <v>0</v>
      </c>
      <c r="L32" s="166">
        <f t="shared" si="9"/>
        <v>0</v>
      </c>
      <c r="M32" s="71">
        <f>D32*H32</f>
        <v>0</v>
      </c>
      <c r="N32" s="166">
        <f t="shared" si="10"/>
        <v>0</v>
      </c>
      <c r="O32" s="166">
        <f t="shared" si="11"/>
        <v>0</v>
      </c>
    </row>
    <row r="33" spans="1:15" ht="14.25">
      <c r="A33" s="110" t="s">
        <v>195</v>
      </c>
      <c r="B33" s="111" t="s">
        <v>76</v>
      </c>
      <c r="C33" s="112" t="s">
        <v>75</v>
      </c>
      <c r="D33" s="114">
        <v>5.7</v>
      </c>
      <c r="E33" s="167"/>
      <c r="F33" s="70"/>
      <c r="G33" s="148">
        <f t="shared" si="6"/>
        <v>0</v>
      </c>
      <c r="H33" s="166"/>
      <c r="I33" s="165"/>
      <c r="J33" s="166">
        <f t="shared" si="7"/>
        <v>0</v>
      </c>
      <c r="K33" s="165">
        <f t="shared" si="8"/>
        <v>0</v>
      </c>
      <c r="L33" s="166">
        <f t="shared" si="9"/>
        <v>0</v>
      </c>
      <c r="M33" s="71">
        <f>D33*H33</f>
        <v>0</v>
      </c>
      <c r="N33" s="166">
        <f t="shared" si="10"/>
        <v>0</v>
      </c>
      <c r="O33" s="166">
        <f t="shared" si="11"/>
        <v>0</v>
      </c>
    </row>
    <row r="34" spans="1:15" ht="12.75">
      <c r="A34" s="110" t="s">
        <v>196</v>
      </c>
      <c r="B34" s="111" t="s">
        <v>77</v>
      </c>
      <c r="C34" s="112" t="s">
        <v>53</v>
      </c>
      <c r="D34" s="114">
        <v>38</v>
      </c>
      <c r="E34" s="168"/>
      <c r="F34" s="70"/>
      <c r="G34" s="165">
        <f t="shared" si="6"/>
        <v>0</v>
      </c>
      <c r="H34" s="70"/>
      <c r="I34" s="165"/>
      <c r="J34" s="166">
        <f t="shared" si="7"/>
        <v>0</v>
      </c>
      <c r="K34" s="165">
        <f t="shared" si="8"/>
        <v>0</v>
      </c>
      <c r="L34" s="166">
        <f t="shared" si="9"/>
        <v>0</v>
      </c>
      <c r="M34" s="165"/>
      <c r="N34" s="166">
        <f t="shared" si="10"/>
        <v>0</v>
      </c>
      <c r="O34" s="166">
        <f t="shared" si="11"/>
        <v>0</v>
      </c>
    </row>
    <row r="35" spans="1:15" ht="12.75">
      <c r="A35" s="131">
        <v>2</v>
      </c>
      <c r="B35" s="109" t="s">
        <v>115</v>
      </c>
      <c r="C35" s="19"/>
      <c r="D35" s="18"/>
      <c r="E35" s="25"/>
      <c r="F35" s="31"/>
      <c r="G35" s="33"/>
      <c r="H35" s="35"/>
      <c r="I35" s="33"/>
      <c r="J35" s="35"/>
      <c r="K35" s="33"/>
      <c r="L35" s="35"/>
      <c r="M35" s="33"/>
      <c r="N35" s="35"/>
      <c r="O35" s="41"/>
    </row>
    <row r="36" spans="1:15" ht="25.5">
      <c r="A36" s="110" t="s">
        <v>208</v>
      </c>
      <c r="B36" s="119" t="s">
        <v>120</v>
      </c>
      <c r="C36" s="112" t="s">
        <v>53</v>
      </c>
      <c r="D36" s="114">
        <v>106.5</v>
      </c>
      <c r="E36" s="167"/>
      <c r="F36" s="149"/>
      <c r="G36" s="148">
        <f aca="true" t="shared" si="12" ref="G36:G57">E36*F36</f>
        <v>0</v>
      </c>
      <c r="H36" s="70"/>
      <c r="I36" s="165"/>
      <c r="J36" s="166">
        <f aca="true" t="shared" si="13" ref="J36:J48">SUM(G36:I36)</f>
        <v>0</v>
      </c>
      <c r="K36" s="165">
        <f aca="true" t="shared" si="14" ref="K36:K57">D36*E36</f>
        <v>0</v>
      </c>
      <c r="L36" s="166">
        <f aca="true" t="shared" si="15" ref="L36:L57">D36*G36</f>
        <v>0</v>
      </c>
      <c r="M36" s="71">
        <f aca="true" t="shared" si="16" ref="M36:M50">D36*H36</f>
        <v>0</v>
      </c>
      <c r="N36" s="166">
        <f aca="true" t="shared" si="17" ref="N36:N57">I36*D36</f>
        <v>0</v>
      </c>
      <c r="O36" s="166">
        <f aca="true" t="shared" si="18" ref="O36:O48">SUM(L36:N36)</f>
        <v>0</v>
      </c>
    </row>
    <row r="37" spans="1:15" ht="38.25">
      <c r="A37" s="110" t="s">
        <v>209</v>
      </c>
      <c r="B37" s="119" t="s">
        <v>388</v>
      </c>
      <c r="C37" s="112" t="s">
        <v>53</v>
      </c>
      <c r="D37" s="114">
        <v>3.3</v>
      </c>
      <c r="E37" s="167"/>
      <c r="F37" s="149"/>
      <c r="G37" s="148">
        <f t="shared" si="12"/>
        <v>0</v>
      </c>
      <c r="H37" s="70"/>
      <c r="I37" s="165"/>
      <c r="J37" s="166">
        <f t="shared" si="13"/>
        <v>0</v>
      </c>
      <c r="K37" s="165">
        <f t="shared" si="14"/>
        <v>0</v>
      </c>
      <c r="L37" s="166">
        <f t="shared" si="15"/>
        <v>0</v>
      </c>
      <c r="M37" s="71">
        <f t="shared" si="16"/>
        <v>0</v>
      </c>
      <c r="N37" s="166">
        <f t="shared" si="17"/>
        <v>0</v>
      </c>
      <c r="O37" s="166">
        <f t="shared" si="18"/>
        <v>0</v>
      </c>
    </row>
    <row r="38" spans="1:15" ht="25.5">
      <c r="A38" s="110" t="s">
        <v>210</v>
      </c>
      <c r="B38" s="119" t="s">
        <v>166</v>
      </c>
      <c r="C38" s="112" t="s">
        <v>53</v>
      </c>
      <c r="D38" s="114">
        <v>70.9</v>
      </c>
      <c r="E38" s="167"/>
      <c r="F38" s="149"/>
      <c r="G38" s="148">
        <f t="shared" si="12"/>
        <v>0</v>
      </c>
      <c r="H38" s="70"/>
      <c r="I38" s="165"/>
      <c r="J38" s="166">
        <f t="shared" si="13"/>
        <v>0</v>
      </c>
      <c r="K38" s="165">
        <f t="shared" si="14"/>
        <v>0</v>
      </c>
      <c r="L38" s="166">
        <f t="shared" si="15"/>
        <v>0</v>
      </c>
      <c r="M38" s="71">
        <f t="shared" si="16"/>
        <v>0</v>
      </c>
      <c r="N38" s="166">
        <f t="shared" si="17"/>
        <v>0</v>
      </c>
      <c r="O38" s="166">
        <f t="shared" si="18"/>
        <v>0</v>
      </c>
    </row>
    <row r="39" spans="1:15" ht="38.25">
      <c r="A39" s="110" t="s">
        <v>211</v>
      </c>
      <c r="B39" s="119" t="s">
        <v>123</v>
      </c>
      <c r="C39" s="112" t="s">
        <v>53</v>
      </c>
      <c r="D39" s="114">
        <v>38</v>
      </c>
      <c r="E39" s="167"/>
      <c r="F39" s="149"/>
      <c r="G39" s="148">
        <f t="shared" si="12"/>
        <v>0</v>
      </c>
      <c r="H39" s="70"/>
      <c r="I39" s="165"/>
      <c r="J39" s="166">
        <f t="shared" si="13"/>
        <v>0</v>
      </c>
      <c r="K39" s="165">
        <f t="shared" si="14"/>
        <v>0</v>
      </c>
      <c r="L39" s="166">
        <f t="shared" si="15"/>
        <v>0</v>
      </c>
      <c r="M39" s="71">
        <f t="shared" si="16"/>
        <v>0</v>
      </c>
      <c r="N39" s="166">
        <f t="shared" si="17"/>
        <v>0</v>
      </c>
      <c r="O39" s="166">
        <f t="shared" si="18"/>
        <v>0</v>
      </c>
    </row>
    <row r="40" spans="1:15" ht="25.5">
      <c r="A40" s="110" t="s">
        <v>212</v>
      </c>
      <c r="B40" s="127" t="s">
        <v>124</v>
      </c>
      <c r="C40" s="110" t="s">
        <v>18</v>
      </c>
      <c r="D40" s="115">
        <v>1</v>
      </c>
      <c r="E40" s="164"/>
      <c r="F40" s="149"/>
      <c r="G40" s="165">
        <f t="shared" si="12"/>
        <v>0</v>
      </c>
      <c r="H40" s="70"/>
      <c r="I40" s="165"/>
      <c r="J40" s="166">
        <f t="shared" si="13"/>
        <v>0</v>
      </c>
      <c r="K40" s="165">
        <f t="shared" si="14"/>
        <v>0</v>
      </c>
      <c r="L40" s="166">
        <f t="shared" si="15"/>
        <v>0</v>
      </c>
      <c r="M40" s="165">
        <f t="shared" si="16"/>
        <v>0</v>
      </c>
      <c r="N40" s="166">
        <f t="shared" si="17"/>
        <v>0</v>
      </c>
      <c r="O40" s="166">
        <f t="shared" si="18"/>
        <v>0</v>
      </c>
    </row>
    <row r="41" spans="1:15" ht="51">
      <c r="A41" s="110" t="s">
        <v>213</v>
      </c>
      <c r="B41" s="347" t="s">
        <v>878</v>
      </c>
      <c r="C41" s="110" t="s">
        <v>18</v>
      </c>
      <c r="D41" s="115">
        <v>1</v>
      </c>
      <c r="E41" s="164"/>
      <c r="F41" s="149"/>
      <c r="G41" s="165">
        <f t="shared" si="12"/>
        <v>0</v>
      </c>
      <c r="H41" s="70"/>
      <c r="I41" s="165"/>
      <c r="J41" s="166">
        <f t="shared" si="13"/>
        <v>0</v>
      </c>
      <c r="K41" s="165">
        <f t="shared" si="14"/>
        <v>0</v>
      </c>
      <c r="L41" s="166">
        <f t="shared" si="15"/>
        <v>0</v>
      </c>
      <c r="M41" s="165">
        <f t="shared" si="16"/>
        <v>0</v>
      </c>
      <c r="N41" s="166">
        <f t="shared" si="17"/>
        <v>0</v>
      </c>
      <c r="O41" s="166">
        <f t="shared" si="18"/>
        <v>0</v>
      </c>
    </row>
    <row r="42" spans="1:15" ht="38.25">
      <c r="A42" s="110" t="s">
        <v>214</v>
      </c>
      <c r="B42" s="347" t="s">
        <v>879</v>
      </c>
      <c r="C42" s="110" t="s">
        <v>18</v>
      </c>
      <c r="D42" s="115">
        <v>5</v>
      </c>
      <c r="E42" s="164"/>
      <c r="F42" s="149"/>
      <c r="G42" s="165">
        <f t="shared" si="12"/>
        <v>0</v>
      </c>
      <c r="H42" s="70"/>
      <c r="I42" s="165"/>
      <c r="J42" s="166">
        <f t="shared" si="13"/>
        <v>0</v>
      </c>
      <c r="K42" s="165">
        <f t="shared" si="14"/>
        <v>0</v>
      </c>
      <c r="L42" s="166">
        <f t="shared" si="15"/>
        <v>0</v>
      </c>
      <c r="M42" s="165">
        <f t="shared" si="16"/>
        <v>0</v>
      </c>
      <c r="N42" s="166">
        <f t="shared" si="17"/>
        <v>0</v>
      </c>
      <c r="O42" s="166">
        <f t="shared" si="18"/>
        <v>0</v>
      </c>
    </row>
    <row r="43" spans="1:15" ht="25.5">
      <c r="A43" s="110" t="s">
        <v>215</v>
      </c>
      <c r="B43" s="127" t="s">
        <v>125</v>
      </c>
      <c r="C43" s="110" t="s">
        <v>170</v>
      </c>
      <c r="D43" s="115">
        <v>1</v>
      </c>
      <c r="E43" s="164"/>
      <c r="F43" s="149"/>
      <c r="G43" s="165">
        <f t="shared" si="12"/>
        <v>0</v>
      </c>
      <c r="H43" s="70"/>
      <c r="I43" s="165"/>
      <c r="J43" s="166">
        <f t="shared" si="13"/>
        <v>0</v>
      </c>
      <c r="K43" s="165">
        <f t="shared" si="14"/>
        <v>0</v>
      </c>
      <c r="L43" s="166">
        <f t="shared" si="15"/>
        <v>0</v>
      </c>
      <c r="M43" s="165">
        <f t="shared" si="16"/>
        <v>0</v>
      </c>
      <c r="N43" s="166">
        <f t="shared" si="17"/>
        <v>0</v>
      </c>
      <c r="O43" s="166">
        <f t="shared" si="18"/>
        <v>0</v>
      </c>
    </row>
    <row r="44" spans="1:15" ht="12.75">
      <c r="A44" s="110" t="s">
        <v>216</v>
      </c>
      <c r="B44" s="127" t="s">
        <v>248</v>
      </c>
      <c r="C44" s="110" t="s">
        <v>170</v>
      </c>
      <c r="D44" s="140">
        <v>1</v>
      </c>
      <c r="E44" s="167"/>
      <c r="F44" s="149"/>
      <c r="G44" s="148">
        <f t="shared" si="12"/>
        <v>0</v>
      </c>
      <c r="H44" s="70"/>
      <c r="I44" s="165"/>
      <c r="J44" s="166">
        <f t="shared" si="13"/>
        <v>0</v>
      </c>
      <c r="K44" s="165">
        <f t="shared" si="14"/>
        <v>0</v>
      </c>
      <c r="L44" s="166">
        <f t="shared" si="15"/>
        <v>0</v>
      </c>
      <c r="M44" s="165">
        <f t="shared" si="16"/>
        <v>0</v>
      </c>
      <c r="N44" s="166">
        <f t="shared" si="17"/>
        <v>0</v>
      </c>
      <c r="O44" s="166">
        <f t="shared" si="18"/>
        <v>0</v>
      </c>
    </row>
    <row r="45" spans="1:15" ht="12.75">
      <c r="A45" s="110" t="s">
        <v>217</v>
      </c>
      <c r="B45" s="127" t="s">
        <v>252</v>
      </c>
      <c r="C45" s="110" t="s">
        <v>170</v>
      </c>
      <c r="D45" s="140">
        <v>1</v>
      </c>
      <c r="E45" s="167"/>
      <c r="F45" s="149"/>
      <c r="G45" s="148">
        <f t="shared" si="12"/>
        <v>0</v>
      </c>
      <c r="H45" s="70"/>
      <c r="I45" s="165"/>
      <c r="J45" s="166">
        <f t="shared" si="13"/>
        <v>0</v>
      </c>
      <c r="K45" s="165">
        <f t="shared" si="14"/>
        <v>0</v>
      </c>
      <c r="L45" s="166">
        <f t="shared" si="15"/>
        <v>0</v>
      </c>
      <c r="M45" s="165">
        <f t="shared" si="16"/>
        <v>0</v>
      </c>
      <c r="N45" s="166">
        <f t="shared" si="17"/>
        <v>0</v>
      </c>
      <c r="O45" s="166">
        <f t="shared" si="18"/>
        <v>0</v>
      </c>
    </row>
    <row r="46" spans="1:15" ht="12.75">
      <c r="A46" s="110" t="s">
        <v>218</v>
      </c>
      <c r="B46" s="127" t="s">
        <v>253</v>
      </c>
      <c r="C46" s="110" t="s">
        <v>170</v>
      </c>
      <c r="D46" s="140">
        <v>6</v>
      </c>
      <c r="E46" s="167"/>
      <c r="F46" s="149"/>
      <c r="G46" s="148">
        <f t="shared" si="12"/>
        <v>0</v>
      </c>
      <c r="H46" s="70"/>
      <c r="I46" s="165"/>
      <c r="J46" s="166">
        <f t="shared" si="13"/>
        <v>0</v>
      </c>
      <c r="K46" s="165">
        <f t="shared" si="14"/>
        <v>0</v>
      </c>
      <c r="L46" s="166">
        <f t="shared" si="15"/>
        <v>0</v>
      </c>
      <c r="M46" s="165">
        <f t="shared" si="16"/>
        <v>0</v>
      </c>
      <c r="N46" s="166">
        <f t="shared" si="17"/>
        <v>0</v>
      </c>
      <c r="O46" s="166">
        <f t="shared" si="18"/>
        <v>0</v>
      </c>
    </row>
    <row r="47" spans="1:15" ht="51">
      <c r="A47" s="110" t="s">
        <v>219</v>
      </c>
      <c r="B47" s="127" t="s">
        <v>254</v>
      </c>
      <c r="C47" s="110" t="s">
        <v>170</v>
      </c>
      <c r="D47" s="140">
        <v>6</v>
      </c>
      <c r="E47" s="164"/>
      <c r="F47" s="149"/>
      <c r="G47" s="165">
        <f t="shared" si="12"/>
        <v>0</v>
      </c>
      <c r="H47" s="70"/>
      <c r="I47" s="165"/>
      <c r="J47" s="166">
        <f t="shared" si="13"/>
        <v>0</v>
      </c>
      <c r="K47" s="165">
        <f t="shared" si="14"/>
        <v>0</v>
      </c>
      <c r="L47" s="166">
        <f t="shared" si="15"/>
        <v>0</v>
      </c>
      <c r="M47" s="165">
        <f t="shared" si="16"/>
        <v>0</v>
      </c>
      <c r="N47" s="166">
        <f t="shared" si="17"/>
        <v>0</v>
      </c>
      <c r="O47" s="166">
        <f t="shared" si="18"/>
        <v>0</v>
      </c>
    </row>
    <row r="48" spans="1:15" ht="12.75">
      <c r="A48" s="110" t="s">
        <v>220</v>
      </c>
      <c r="B48" s="128" t="s">
        <v>256</v>
      </c>
      <c r="C48" s="110" t="s">
        <v>170</v>
      </c>
      <c r="D48" s="140">
        <v>1</v>
      </c>
      <c r="E48" s="167"/>
      <c r="F48" s="149"/>
      <c r="G48" s="148">
        <f t="shared" si="12"/>
        <v>0</v>
      </c>
      <c r="H48" s="70"/>
      <c r="I48" s="165"/>
      <c r="J48" s="166">
        <f t="shared" si="13"/>
        <v>0</v>
      </c>
      <c r="K48" s="165">
        <f t="shared" si="14"/>
        <v>0</v>
      </c>
      <c r="L48" s="166">
        <f t="shared" si="15"/>
        <v>0</v>
      </c>
      <c r="M48" s="165">
        <f t="shared" si="16"/>
        <v>0</v>
      </c>
      <c r="N48" s="166">
        <f t="shared" si="17"/>
        <v>0</v>
      </c>
      <c r="O48" s="166">
        <f t="shared" si="18"/>
        <v>0</v>
      </c>
    </row>
    <row r="49" spans="1:15" ht="12.75">
      <c r="A49" s="110" t="s">
        <v>221</v>
      </c>
      <c r="B49" s="127" t="s">
        <v>262</v>
      </c>
      <c r="C49" s="110" t="s">
        <v>170</v>
      </c>
      <c r="D49" s="141">
        <v>7</v>
      </c>
      <c r="E49" s="167"/>
      <c r="F49" s="149"/>
      <c r="G49" s="148">
        <f t="shared" si="12"/>
        <v>0</v>
      </c>
      <c r="H49" s="70"/>
      <c r="I49" s="165"/>
      <c r="J49" s="166">
        <f aca="true" t="shared" si="19" ref="J49:J57">SUM(G49:I49)</f>
        <v>0</v>
      </c>
      <c r="K49" s="165">
        <f t="shared" si="14"/>
        <v>0</v>
      </c>
      <c r="L49" s="166">
        <f t="shared" si="15"/>
        <v>0</v>
      </c>
      <c r="M49" s="165">
        <f t="shared" si="16"/>
        <v>0</v>
      </c>
      <c r="N49" s="166">
        <f t="shared" si="17"/>
        <v>0</v>
      </c>
      <c r="O49" s="166">
        <f aca="true" t="shared" si="20" ref="O49:O57">SUM(L49:N49)</f>
        <v>0</v>
      </c>
    </row>
    <row r="50" spans="1:15" ht="12.75">
      <c r="A50" s="110" t="s">
        <v>222</v>
      </c>
      <c r="B50" s="119" t="s">
        <v>127</v>
      </c>
      <c r="C50" s="110" t="s">
        <v>53</v>
      </c>
      <c r="D50" s="114">
        <v>177.4</v>
      </c>
      <c r="E50" s="167"/>
      <c r="F50" s="149"/>
      <c r="G50" s="148">
        <f t="shared" si="12"/>
        <v>0</v>
      </c>
      <c r="H50" s="70"/>
      <c r="I50" s="165"/>
      <c r="J50" s="166">
        <f t="shared" si="19"/>
        <v>0</v>
      </c>
      <c r="K50" s="165">
        <f t="shared" si="14"/>
        <v>0</v>
      </c>
      <c r="L50" s="166">
        <f t="shared" si="15"/>
        <v>0</v>
      </c>
      <c r="M50" s="165">
        <f t="shared" si="16"/>
        <v>0</v>
      </c>
      <c r="N50" s="166">
        <f t="shared" si="17"/>
        <v>0</v>
      </c>
      <c r="O50" s="166">
        <f t="shared" si="20"/>
        <v>0</v>
      </c>
    </row>
    <row r="51" spans="1:15" ht="12.75">
      <c r="A51" s="110" t="s">
        <v>223</v>
      </c>
      <c r="B51" s="126" t="s">
        <v>128</v>
      </c>
      <c r="C51" s="110" t="s">
        <v>53</v>
      </c>
      <c r="D51" s="114">
        <v>177.4</v>
      </c>
      <c r="E51" s="164"/>
      <c r="F51" s="149"/>
      <c r="G51" s="165">
        <f t="shared" si="12"/>
        <v>0</v>
      </c>
      <c r="H51" s="70"/>
      <c r="I51" s="165"/>
      <c r="J51" s="166">
        <f t="shared" si="19"/>
        <v>0</v>
      </c>
      <c r="K51" s="165">
        <f t="shared" si="14"/>
        <v>0</v>
      </c>
      <c r="L51" s="166">
        <f t="shared" si="15"/>
        <v>0</v>
      </c>
      <c r="M51" s="165"/>
      <c r="N51" s="166">
        <f t="shared" si="17"/>
        <v>0</v>
      </c>
      <c r="O51" s="166">
        <f t="shared" si="20"/>
        <v>0</v>
      </c>
    </row>
    <row r="52" spans="1:15" ht="38.25">
      <c r="A52" s="110" t="s">
        <v>224</v>
      </c>
      <c r="B52" s="111" t="s">
        <v>129</v>
      </c>
      <c r="C52" s="110" t="s">
        <v>170</v>
      </c>
      <c r="D52" s="115">
        <v>7</v>
      </c>
      <c r="E52" s="164"/>
      <c r="F52" s="149"/>
      <c r="G52" s="165">
        <f t="shared" si="12"/>
        <v>0</v>
      </c>
      <c r="H52" s="166"/>
      <c r="I52" s="165"/>
      <c r="J52" s="166">
        <f t="shared" si="19"/>
        <v>0</v>
      </c>
      <c r="K52" s="165">
        <f t="shared" si="14"/>
        <v>0</v>
      </c>
      <c r="L52" s="166">
        <f t="shared" si="15"/>
        <v>0</v>
      </c>
      <c r="M52" s="165"/>
      <c r="N52" s="166">
        <f t="shared" si="17"/>
        <v>0</v>
      </c>
      <c r="O52" s="166">
        <f t="shared" si="20"/>
        <v>0</v>
      </c>
    </row>
    <row r="53" spans="1:15" ht="51">
      <c r="A53" s="110" t="s">
        <v>225</v>
      </c>
      <c r="B53" s="111" t="s">
        <v>112</v>
      </c>
      <c r="C53" s="110" t="s">
        <v>132</v>
      </c>
      <c r="D53" s="115">
        <v>20</v>
      </c>
      <c r="E53" s="164"/>
      <c r="F53" s="149"/>
      <c r="G53" s="165">
        <f t="shared" si="12"/>
        <v>0</v>
      </c>
      <c r="H53" s="166"/>
      <c r="I53" s="165"/>
      <c r="J53" s="166">
        <f t="shared" si="19"/>
        <v>0</v>
      </c>
      <c r="K53" s="165">
        <f t="shared" si="14"/>
        <v>0</v>
      </c>
      <c r="L53" s="166">
        <f t="shared" si="15"/>
        <v>0</v>
      </c>
      <c r="M53" s="165">
        <f>D53*H53</f>
        <v>0</v>
      </c>
      <c r="N53" s="166">
        <f t="shared" si="17"/>
        <v>0</v>
      </c>
      <c r="O53" s="166">
        <f t="shared" si="20"/>
        <v>0</v>
      </c>
    </row>
    <row r="54" spans="1:15" ht="63.75">
      <c r="A54" s="110" t="s">
        <v>226</v>
      </c>
      <c r="B54" s="111" t="s">
        <v>133</v>
      </c>
      <c r="C54" s="110" t="s">
        <v>132</v>
      </c>
      <c r="D54" s="115">
        <v>8</v>
      </c>
      <c r="E54" s="164"/>
      <c r="F54" s="149"/>
      <c r="G54" s="165">
        <f t="shared" si="12"/>
        <v>0</v>
      </c>
      <c r="H54" s="166"/>
      <c r="I54" s="165"/>
      <c r="J54" s="166">
        <f t="shared" si="19"/>
        <v>0</v>
      </c>
      <c r="K54" s="165">
        <f t="shared" si="14"/>
        <v>0</v>
      </c>
      <c r="L54" s="166">
        <f t="shared" si="15"/>
        <v>0</v>
      </c>
      <c r="M54" s="165">
        <f>D54*H54</f>
        <v>0</v>
      </c>
      <c r="N54" s="166">
        <f t="shared" si="17"/>
        <v>0</v>
      </c>
      <c r="O54" s="166">
        <f t="shared" si="20"/>
        <v>0</v>
      </c>
    </row>
    <row r="55" spans="1:15" ht="12.75">
      <c r="A55" s="110" t="s">
        <v>227</v>
      </c>
      <c r="B55" s="111" t="s">
        <v>106</v>
      </c>
      <c r="C55" s="110" t="s">
        <v>170</v>
      </c>
      <c r="D55" s="115">
        <v>7</v>
      </c>
      <c r="E55" s="69"/>
      <c r="F55" s="149"/>
      <c r="G55" s="71">
        <f t="shared" si="12"/>
        <v>0</v>
      </c>
      <c r="H55" s="70"/>
      <c r="I55" s="71"/>
      <c r="J55" s="70">
        <f t="shared" si="19"/>
        <v>0</v>
      </c>
      <c r="K55" s="71">
        <f t="shared" si="14"/>
        <v>0</v>
      </c>
      <c r="L55" s="70">
        <f t="shared" si="15"/>
        <v>0</v>
      </c>
      <c r="M55" s="71">
        <f>D55*H55</f>
        <v>0</v>
      </c>
      <c r="N55" s="70">
        <f t="shared" si="17"/>
        <v>0</v>
      </c>
      <c r="O55" s="70">
        <f t="shared" si="20"/>
        <v>0</v>
      </c>
    </row>
    <row r="56" spans="1:15" ht="51">
      <c r="A56" s="110" t="s">
        <v>228</v>
      </c>
      <c r="B56" s="111" t="s">
        <v>136</v>
      </c>
      <c r="C56" s="110" t="s">
        <v>18</v>
      </c>
      <c r="D56" s="118">
        <v>1</v>
      </c>
      <c r="E56" s="167"/>
      <c r="F56" s="149"/>
      <c r="G56" s="148">
        <f t="shared" si="12"/>
        <v>0</v>
      </c>
      <c r="H56" s="70"/>
      <c r="I56" s="165"/>
      <c r="J56" s="166">
        <f t="shared" si="19"/>
        <v>0</v>
      </c>
      <c r="K56" s="165">
        <f t="shared" si="14"/>
        <v>0</v>
      </c>
      <c r="L56" s="166">
        <f t="shared" si="15"/>
        <v>0</v>
      </c>
      <c r="M56" s="71">
        <f>D56*H56</f>
        <v>0</v>
      </c>
      <c r="N56" s="166">
        <f t="shared" si="17"/>
        <v>0</v>
      </c>
      <c r="O56" s="166">
        <f t="shared" si="20"/>
        <v>0</v>
      </c>
    </row>
    <row r="57" spans="1:15" ht="25.5">
      <c r="A57" s="110" t="s">
        <v>229</v>
      </c>
      <c r="B57" s="111" t="s">
        <v>137</v>
      </c>
      <c r="C57" s="110" t="s">
        <v>170</v>
      </c>
      <c r="D57" s="115">
        <v>8</v>
      </c>
      <c r="E57" s="164"/>
      <c r="F57" s="149"/>
      <c r="G57" s="165">
        <f t="shared" si="12"/>
        <v>0</v>
      </c>
      <c r="H57" s="70"/>
      <c r="I57" s="165"/>
      <c r="J57" s="166">
        <f t="shared" si="19"/>
        <v>0</v>
      </c>
      <c r="K57" s="165">
        <f t="shared" si="14"/>
        <v>0</v>
      </c>
      <c r="L57" s="166">
        <f t="shared" si="15"/>
        <v>0</v>
      </c>
      <c r="M57" s="165">
        <f>D57*H57</f>
        <v>0</v>
      </c>
      <c r="N57" s="166">
        <f t="shared" si="17"/>
        <v>0</v>
      </c>
      <c r="O57" s="166">
        <f t="shared" si="20"/>
        <v>0</v>
      </c>
    </row>
    <row r="58" spans="1:15" s="62" customFormat="1" ht="12.75">
      <c r="A58" s="55"/>
      <c r="B58" s="56"/>
      <c r="C58" s="57"/>
      <c r="D58" s="58"/>
      <c r="E58" s="59"/>
      <c r="F58" s="60"/>
      <c r="G58" s="61"/>
      <c r="H58" s="60"/>
      <c r="I58" s="61"/>
      <c r="J58" s="60"/>
      <c r="K58" s="61"/>
      <c r="L58" s="60"/>
      <c r="M58" s="61"/>
      <c r="N58" s="60"/>
      <c r="O58" s="60"/>
    </row>
    <row r="59" spans="1:15" s="42" customFormat="1" ht="12.75">
      <c r="A59" s="43"/>
      <c r="B59" s="23" t="s">
        <v>0</v>
      </c>
      <c r="C59" s="44"/>
      <c r="D59" s="43"/>
      <c r="E59" s="45"/>
      <c r="F59" s="46"/>
      <c r="G59" s="48"/>
      <c r="H59" s="47"/>
      <c r="I59" s="48"/>
      <c r="J59" s="47"/>
      <c r="K59" s="48">
        <f>SUM(K14:K58)</f>
        <v>0</v>
      </c>
      <c r="L59" s="47">
        <f>SUM(L14:L58)</f>
        <v>0</v>
      </c>
      <c r="M59" s="48">
        <f>SUM(M14:M58)</f>
        <v>0</v>
      </c>
      <c r="N59" s="47">
        <f>SUM(N14:N58)</f>
        <v>0</v>
      </c>
      <c r="O59" s="63">
        <f>SUM(O14:O58)</f>
        <v>0</v>
      </c>
    </row>
    <row r="60" spans="10:15" ht="12.75">
      <c r="J60" s="15" t="s">
        <v>851</v>
      </c>
      <c r="K60" s="14"/>
      <c r="L60" s="14"/>
      <c r="M60" s="14">
        <f>M59*0%</f>
        <v>0</v>
      </c>
      <c r="N60" s="14"/>
      <c r="O60" s="49">
        <f>M60</f>
        <v>0</v>
      </c>
    </row>
    <row r="61" spans="10:15" ht="12.75">
      <c r="J61" s="15" t="s">
        <v>14</v>
      </c>
      <c r="K61" s="50">
        <f>SUM(K59:K60)</f>
        <v>0</v>
      </c>
      <c r="L61" s="50">
        <f>SUM(L59:L60)</f>
        <v>0</v>
      </c>
      <c r="M61" s="50">
        <f>SUM(M59:M60)</f>
        <v>0</v>
      </c>
      <c r="N61" s="50">
        <f>SUM(N59:N60)</f>
        <v>0</v>
      </c>
      <c r="O61" s="51">
        <f>SUM(O59:O60)</f>
        <v>0</v>
      </c>
    </row>
    <row r="62" spans="10:15" ht="12.75">
      <c r="J62" s="15"/>
      <c r="K62" s="64"/>
      <c r="L62" s="64"/>
      <c r="M62" s="64"/>
      <c r="N62" s="64"/>
      <c r="O62" s="65"/>
    </row>
    <row r="63" spans="2:5" ht="12.75">
      <c r="B63" s="52" t="s">
        <v>16</v>
      </c>
      <c r="E63" s="53"/>
    </row>
    <row r="64" ht="12.75">
      <c r="E64" s="53"/>
    </row>
    <row r="65" spans="2:5" ht="12.75">
      <c r="B65" s="52" t="s">
        <v>17</v>
      </c>
      <c r="E65" s="53"/>
    </row>
    <row r="66" ht="12.75">
      <c r="E66" s="53"/>
    </row>
  </sheetData>
  <sheetProtection/>
  <mergeCells count="9">
    <mergeCell ref="A2:O2"/>
    <mergeCell ref="A3:O3"/>
    <mergeCell ref="A5:O5"/>
    <mergeCell ref="K11:O11"/>
    <mergeCell ref="A11:A12"/>
    <mergeCell ref="B11:B12"/>
    <mergeCell ref="C11:C12"/>
    <mergeCell ref="D11:D12"/>
    <mergeCell ref="E11:J11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7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ht="12.75">
      <c r="M1" s="349" t="s">
        <v>880</v>
      </c>
    </row>
    <row r="2" spans="1:15" ht="29.25" customHeight="1">
      <c r="A2" s="350" t="s">
        <v>817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ht="43.5" customHeight="1">
      <c r="A3" s="367" t="s">
        <v>818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4" ht="14.25">
      <c r="A4" s="339"/>
      <c r="B4" s="339"/>
      <c r="C4" s="340"/>
      <c r="D4" s="34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5">
      <c r="A5" s="352" t="s">
        <v>823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</row>
    <row r="6" spans="1:14" ht="14.25">
      <c r="A6" s="339"/>
      <c r="B6" s="339"/>
      <c r="C6" s="342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813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862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338" t="s">
        <v>815</v>
      </c>
      <c r="B9" s="10"/>
      <c r="C9" s="66"/>
      <c r="D9" s="341"/>
      <c r="E9" s="6"/>
      <c r="F9" s="6"/>
      <c r="G9" s="6"/>
      <c r="H9" s="6"/>
      <c r="I9" s="6"/>
      <c r="J9" s="6"/>
      <c r="K9" s="6"/>
      <c r="L9" s="6"/>
      <c r="M9" s="6"/>
      <c r="N9" s="6"/>
    </row>
    <row r="10" s="338" customFormat="1" ht="20.25" customHeight="1">
      <c r="A10" s="338" t="s">
        <v>820</v>
      </c>
    </row>
    <row r="11" spans="1:16" ht="20.25" customHeight="1">
      <c r="A11" s="353" t="s">
        <v>1</v>
      </c>
      <c r="B11" s="370" t="s">
        <v>2</v>
      </c>
      <c r="C11" s="368" t="s">
        <v>3</v>
      </c>
      <c r="D11" s="353" t="s">
        <v>4</v>
      </c>
      <c r="E11" s="364" t="s">
        <v>5</v>
      </c>
      <c r="F11" s="364"/>
      <c r="G11" s="364"/>
      <c r="H11" s="364"/>
      <c r="I11" s="364"/>
      <c r="J11" s="373"/>
      <c r="K11" s="372" t="s">
        <v>8</v>
      </c>
      <c r="L11" s="364"/>
      <c r="M11" s="364"/>
      <c r="N11" s="364"/>
      <c r="O11" s="373"/>
      <c r="P11" s="9"/>
    </row>
    <row r="12" spans="1:15" ht="78.75" customHeight="1">
      <c r="A12" s="354"/>
      <c r="B12" s="371"/>
      <c r="C12" s="369"/>
      <c r="D12" s="354"/>
      <c r="E12" s="7" t="s">
        <v>6</v>
      </c>
      <c r="F12" s="7" t="s">
        <v>26</v>
      </c>
      <c r="G12" s="8" t="s">
        <v>27</v>
      </c>
      <c r="H12" s="8" t="s">
        <v>28</v>
      </c>
      <c r="I12" s="8" t="s">
        <v>29</v>
      </c>
      <c r="J12" s="8" t="s">
        <v>30</v>
      </c>
      <c r="K12" s="8" t="s">
        <v>7</v>
      </c>
      <c r="L12" s="8" t="s">
        <v>27</v>
      </c>
      <c r="M12" s="8" t="s">
        <v>28</v>
      </c>
      <c r="N12" s="8" t="s">
        <v>29</v>
      </c>
      <c r="O12" s="8" t="s">
        <v>31</v>
      </c>
    </row>
    <row r="13" spans="1:15" ht="12.75">
      <c r="A13" s="17"/>
      <c r="B13" s="36"/>
      <c r="C13" s="37"/>
      <c r="D13" s="26"/>
      <c r="E13" s="38"/>
      <c r="F13" s="30"/>
      <c r="G13" s="39"/>
      <c r="H13" s="34"/>
      <c r="I13" s="39"/>
      <c r="J13" s="34"/>
      <c r="K13" s="39"/>
      <c r="L13" s="34"/>
      <c r="M13" s="39"/>
      <c r="N13" s="34"/>
      <c r="O13" s="40"/>
    </row>
    <row r="14" spans="1:15" s="72" customFormat="1" ht="25.5">
      <c r="A14" s="105">
        <v>1</v>
      </c>
      <c r="B14" s="106" t="s">
        <v>51</v>
      </c>
      <c r="C14" s="107"/>
      <c r="D14" s="107"/>
      <c r="E14" s="108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5" s="72" customFormat="1" ht="51">
      <c r="A15" s="110" t="s">
        <v>176</v>
      </c>
      <c r="B15" s="111" t="s">
        <v>54</v>
      </c>
      <c r="C15" s="112" t="s">
        <v>53</v>
      </c>
      <c r="D15" s="110">
        <v>88.1</v>
      </c>
      <c r="E15" s="69"/>
      <c r="F15" s="70"/>
      <c r="G15" s="71">
        <f aca="true" t="shared" si="0" ref="G15:G25">E15*F15</f>
        <v>0</v>
      </c>
      <c r="H15" s="70"/>
      <c r="I15" s="71"/>
      <c r="J15" s="70">
        <f aca="true" t="shared" si="1" ref="J15:J25">SUM(G15:I15)</f>
        <v>0</v>
      </c>
      <c r="K15" s="71">
        <f aca="true" t="shared" si="2" ref="K15:K25">D15*E15</f>
        <v>0</v>
      </c>
      <c r="L15" s="70">
        <f aca="true" t="shared" si="3" ref="L15:L25">D15*G15</f>
        <v>0</v>
      </c>
      <c r="M15" s="71"/>
      <c r="N15" s="70">
        <f aca="true" t="shared" si="4" ref="N15:N25">I15*D15</f>
        <v>0</v>
      </c>
      <c r="O15" s="70">
        <f aca="true" t="shared" si="5" ref="O15:O25">SUM(L15:N15)</f>
        <v>0</v>
      </c>
    </row>
    <row r="16" spans="1:15" s="72" customFormat="1" ht="76.5">
      <c r="A16" s="110" t="s">
        <v>177</v>
      </c>
      <c r="B16" s="111" t="s">
        <v>58</v>
      </c>
      <c r="C16" s="112" t="s">
        <v>53</v>
      </c>
      <c r="D16" s="114">
        <v>22.6</v>
      </c>
      <c r="E16" s="164"/>
      <c r="F16" s="70"/>
      <c r="G16" s="165">
        <f t="shared" si="0"/>
        <v>0</v>
      </c>
      <c r="H16" s="166"/>
      <c r="I16" s="165"/>
      <c r="J16" s="166">
        <f t="shared" si="1"/>
        <v>0</v>
      </c>
      <c r="K16" s="165">
        <f t="shared" si="2"/>
        <v>0</v>
      </c>
      <c r="L16" s="166">
        <f t="shared" si="3"/>
        <v>0</v>
      </c>
      <c r="M16" s="165">
        <f>D16*H16</f>
        <v>0</v>
      </c>
      <c r="N16" s="166">
        <f t="shared" si="4"/>
        <v>0</v>
      </c>
      <c r="O16" s="166">
        <f t="shared" si="5"/>
        <v>0</v>
      </c>
    </row>
    <row r="17" spans="1:15" s="104" customFormat="1" ht="25.5">
      <c r="A17" s="110" t="s">
        <v>178</v>
      </c>
      <c r="B17" s="111" t="s">
        <v>59</v>
      </c>
      <c r="C17" s="112" t="s">
        <v>60</v>
      </c>
      <c r="D17" s="115">
        <v>4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/>
      <c r="N17" s="70">
        <f t="shared" si="4"/>
        <v>0</v>
      </c>
      <c r="O17" s="70">
        <f t="shared" si="5"/>
        <v>0</v>
      </c>
    </row>
    <row r="18" spans="1:15" s="104" customFormat="1" ht="25.5">
      <c r="A18" s="110" t="s">
        <v>179</v>
      </c>
      <c r="B18" s="111" t="s">
        <v>61</v>
      </c>
      <c r="C18" s="112" t="s">
        <v>53</v>
      </c>
      <c r="D18" s="114">
        <v>297.9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/>
      <c r="N18" s="70">
        <f t="shared" si="4"/>
        <v>0</v>
      </c>
      <c r="O18" s="70">
        <f t="shared" si="5"/>
        <v>0</v>
      </c>
    </row>
    <row r="19" spans="1:15" s="104" customFormat="1" ht="51">
      <c r="A19" s="110" t="s">
        <v>180</v>
      </c>
      <c r="B19" s="111" t="s">
        <v>67</v>
      </c>
      <c r="C19" s="112" t="s">
        <v>68</v>
      </c>
      <c r="D19" s="114">
        <v>201.2</v>
      </c>
      <c r="E19" s="69"/>
      <c r="F19" s="70"/>
      <c r="G19" s="165">
        <f t="shared" si="0"/>
        <v>0</v>
      </c>
      <c r="H19" s="70"/>
      <c r="I19" s="71"/>
      <c r="J19" s="166">
        <f t="shared" si="1"/>
        <v>0</v>
      </c>
      <c r="K19" s="165">
        <f t="shared" si="2"/>
        <v>0</v>
      </c>
      <c r="L19" s="166">
        <f t="shared" si="3"/>
        <v>0</v>
      </c>
      <c r="M19" s="165"/>
      <c r="N19" s="166">
        <f t="shared" si="4"/>
        <v>0</v>
      </c>
      <c r="O19" s="166">
        <f t="shared" si="5"/>
        <v>0</v>
      </c>
    </row>
    <row r="20" spans="1:15" s="104" customFormat="1" ht="51">
      <c r="A20" s="110" t="s">
        <v>181</v>
      </c>
      <c r="B20" s="111" t="s">
        <v>69</v>
      </c>
      <c r="C20" s="112" t="s">
        <v>68</v>
      </c>
      <c r="D20" s="114">
        <v>201.2</v>
      </c>
      <c r="E20" s="69"/>
      <c r="F20" s="70"/>
      <c r="G20" s="71">
        <f t="shared" si="0"/>
        <v>0</v>
      </c>
      <c r="H20" s="70"/>
      <c r="I20" s="71"/>
      <c r="J20" s="70">
        <f t="shared" si="1"/>
        <v>0</v>
      </c>
      <c r="K20" s="71">
        <f t="shared" si="2"/>
        <v>0</v>
      </c>
      <c r="L20" s="70">
        <f t="shared" si="3"/>
        <v>0</v>
      </c>
      <c r="M20" s="71">
        <f>D20*H20</f>
        <v>0</v>
      </c>
      <c r="N20" s="70">
        <f t="shared" si="4"/>
        <v>0</v>
      </c>
      <c r="O20" s="70">
        <f t="shared" si="5"/>
        <v>0</v>
      </c>
    </row>
    <row r="21" spans="1:15" s="104" customFormat="1" ht="51">
      <c r="A21" s="110" t="s">
        <v>182</v>
      </c>
      <c r="B21" s="111" t="s">
        <v>82</v>
      </c>
      <c r="C21" s="112" t="s">
        <v>68</v>
      </c>
      <c r="D21" s="114">
        <v>71.6</v>
      </c>
      <c r="E21" s="164"/>
      <c r="F21" s="70"/>
      <c r="G21" s="165">
        <f t="shared" si="0"/>
        <v>0</v>
      </c>
      <c r="H21" s="166"/>
      <c r="I21" s="165"/>
      <c r="J21" s="166">
        <f t="shared" si="1"/>
        <v>0</v>
      </c>
      <c r="K21" s="165">
        <f t="shared" si="2"/>
        <v>0</v>
      </c>
      <c r="L21" s="166">
        <f t="shared" si="3"/>
        <v>0</v>
      </c>
      <c r="M21" s="165"/>
      <c r="N21" s="166">
        <f t="shared" si="4"/>
        <v>0</v>
      </c>
      <c r="O21" s="166">
        <f t="shared" si="5"/>
        <v>0</v>
      </c>
    </row>
    <row r="22" spans="1:15" s="104" customFormat="1" ht="76.5">
      <c r="A22" s="110" t="s">
        <v>183</v>
      </c>
      <c r="B22" s="111" t="s">
        <v>83</v>
      </c>
      <c r="C22" s="112" t="s">
        <v>68</v>
      </c>
      <c r="D22" s="114">
        <v>71.6</v>
      </c>
      <c r="E22" s="69"/>
      <c r="F22" s="70"/>
      <c r="G22" s="71">
        <f t="shared" si="0"/>
        <v>0</v>
      </c>
      <c r="H22" s="70"/>
      <c r="I22" s="71"/>
      <c r="J22" s="70">
        <f t="shared" si="1"/>
        <v>0</v>
      </c>
      <c r="K22" s="71">
        <f t="shared" si="2"/>
        <v>0</v>
      </c>
      <c r="L22" s="70">
        <f t="shared" si="3"/>
        <v>0</v>
      </c>
      <c r="M22" s="71">
        <f>D22*H22</f>
        <v>0</v>
      </c>
      <c r="N22" s="70">
        <f t="shared" si="4"/>
        <v>0</v>
      </c>
      <c r="O22" s="70">
        <f t="shared" si="5"/>
        <v>0</v>
      </c>
    </row>
    <row r="23" spans="1:15" s="104" customFormat="1" ht="25.5">
      <c r="A23" s="110" t="s">
        <v>184</v>
      </c>
      <c r="B23" s="111" t="s">
        <v>74</v>
      </c>
      <c r="C23" s="112" t="s">
        <v>75</v>
      </c>
      <c r="D23" s="114">
        <v>12.1</v>
      </c>
      <c r="E23" s="167"/>
      <c r="F23" s="70"/>
      <c r="G23" s="148">
        <f t="shared" si="0"/>
        <v>0</v>
      </c>
      <c r="H23" s="166"/>
      <c r="I23" s="165"/>
      <c r="J23" s="166">
        <f t="shared" si="1"/>
        <v>0</v>
      </c>
      <c r="K23" s="165">
        <f t="shared" si="2"/>
        <v>0</v>
      </c>
      <c r="L23" s="166">
        <f t="shared" si="3"/>
        <v>0</v>
      </c>
      <c r="M23" s="71">
        <f>D23*H23</f>
        <v>0</v>
      </c>
      <c r="N23" s="166">
        <f t="shared" si="4"/>
        <v>0</v>
      </c>
      <c r="O23" s="166">
        <f t="shared" si="5"/>
        <v>0</v>
      </c>
    </row>
    <row r="24" spans="1:15" s="104" customFormat="1" ht="14.25">
      <c r="A24" s="110" t="s">
        <v>185</v>
      </c>
      <c r="B24" s="111" t="s">
        <v>76</v>
      </c>
      <c r="C24" s="112" t="s">
        <v>75</v>
      </c>
      <c r="D24" s="114">
        <v>20</v>
      </c>
      <c r="E24" s="167"/>
      <c r="F24" s="70"/>
      <c r="G24" s="148">
        <f t="shared" si="0"/>
        <v>0</v>
      </c>
      <c r="H24" s="166"/>
      <c r="I24" s="165"/>
      <c r="J24" s="166">
        <f t="shared" si="1"/>
        <v>0</v>
      </c>
      <c r="K24" s="165">
        <f t="shared" si="2"/>
        <v>0</v>
      </c>
      <c r="L24" s="166">
        <f t="shared" si="3"/>
        <v>0</v>
      </c>
      <c r="M24" s="71">
        <f>D24*H24</f>
        <v>0</v>
      </c>
      <c r="N24" s="166">
        <f t="shared" si="4"/>
        <v>0</v>
      </c>
      <c r="O24" s="166">
        <f t="shared" si="5"/>
        <v>0</v>
      </c>
    </row>
    <row r="25" spans="1:15" s="104" customFormat="1" ht="12.75">
      <c r="A25" s="110" t="s">
        <v>186</v>
      </c>
      <c r="B25" s="111" t="s">
        <v>77</v>
      </c>
      <c r="C25" s="112" t="s">
        <v>53</v>
      </c>
      <c r="D25" s="114">
        <v>408.6</v>
      </c>
      <c r="E25" s="168"/>
      <c r="F25" s="70"/>
      <c r="G25" s="165">
        <f t="shared" si="0"/>
        <v>0</v>
      </c>
      <c r="H25" s="70"/>
      <c r="I25" s="165"/>
      <c r="J25" s="166">
        <f t="shared" si="1"/>
        <v>0</v>
      </c>
      <c r="K25" s="165">
        <f t="shared" si="2"/>
        <v>0</v>
      </c>
      <c r="L25" s="166">
        <f t="shared" si="3"/>
        <v>0</v>
      </c>
      <c r="M25" s="165"/>
      <c r="N25" s="166">
        <f t="shared" si="4"/>
        <v>0</v>
      </c>
      <c r="O25" s="166">
        <f t="shared" si="5"/>
        <v>0</v>
      </c>
    </row>
    <row r="26" spans="1:15" s="104" customFormat="1" ht="13.5" customHeight="1">
      <c r="A26" s="110"/>
      <c r="B26" s="150" t="s">
        <v>78</v>
      </c>
      <c r="C26" s="150"/>
      <c r="D26" s="150"/>
      <c r="E26" s="146"/>
      <c r="F26" s="147"/>
      <c r="G26" s="148"/>
      <c r="H26" s="149"/>
      <c r="I26" s="148"/>
      <c r="J26" s="149"/>
      <c r="K26" s="148"/>
      <c r="L26" s="149"/>
      <c r="M26" s="148"/>
      <c r="N26" s="149"/>
      <c r="O26" s="147"/>
    </row>
    <row r="27" spans="1:15" s="104" customFormat="1" ht="63.75">
      <c r="A27" s="110" t="s">
        <v>187</v>
      </c>
      <c r="B27" s="111" t="s">
        <v>79</v>
      </c>
      <c r="C27" s="112" t="s">
        <v>53</v>
      </c>
      <c r="D27" s="114">
        <v>27.9</v>
      </c>
      <c r="E27" s="69"/>
      <c r="F27" s="70"/>
      <c r="G27" s="71">
        <f aca="true" t="shared" si="6" ref="G27:G34">E27*F27</f>
        <v>0</v>
      </c>
      <c r="H27" s="70"/>
      <c r="I27" s="71"/>
      <c r="J27" s="70">
        <f aca="true" t="shared" si="7" ref="J27:J34">SUM(G27:I27)</f>
        <v>0</v>
      </c>
      <c r="K27" s="71">
        <f aca="true" t="shared" si="8" ref="K27:K34">D27*E27</f>
        <v>0</v>
      </c>
      <c r="L27" s="70">
        <f aca="true" t="shared" si="9" ref="L27:L34">D27*G27</f>
        <v>0</v>
      </c>
      <c r="M27" s="71"/>
      <c r="N27" s="70">
        <f aca="true" t="shared" si="10" ref="N27:N34">I27*D27</f>
        <v>0</v>
      </c>
      <c r="O27" s="70">
        <f aca="true" t="shared" si="11" ref="O27:O34">SUM(L27:N27)</f>
        <v>0</v>
      </c>
    </row>
    <row r="28" spans="1:15" s="104" customFormat="1" ht="51">
      <c r="A28" s="110" t="s">
        <v>188</v>
      </c>
      <c r="B28" s="111" t="s">
        <v>67</v>
      </c>
      <c r="C28" s="112" t="s">
        <v>68</v>
      </c>
      <c r="D28" s="114">
        <v>101.3</v>
      </c>
      <c r="E28" s="69"/>
      <c r="F28" s="70"/>
      <c r="G28" s="165">
        <f t="shared" si="6"/>
        <v>0</v>
      </c>
      <c r="H28" s="70"/>
      <c r="I28" s="71"/>
      <c r="J28" s="166">
        <f t="shared" si="7"/>
        <v>0</v>
      </c>
      <c r="K28" s="165">
        <f t="shared" si="8"/>
        <v>0</v>
      </c>
      <c r="L28" s="166">
        <f t="shared" si="9"/>
        <v>0</v>
      </c>
      <c r="M28" s="165"/>
      <c r="N28" s="166">
        <f t="shared" si="10"/>
        <v>0</v>
      </c>
      <c r="O28" s="166">
        <f t="shared" si="11"/>
        <v>0</v>
      </c>
    </row>
    <row r="29" spans="1:15" s="104" customFormat="1" ht="51">
      <c r="A29" s="110" t="s">
        <v>189</v>
      </c>
      <c r="B29" s="111" t="s">
        <v>69</v>
      </c>
      <c r="C29" s="112" t="s">
        <v>68</v>
      </c>
      <c r="D29" s="114">
        <v>101.3</v>
      </c>
      <c r="E29" s="69"/>
      <c r="F29" s="70"/>
      <c r="G29" s="71">
        <f t="shared" si="6"/>
        <v>0</v>
      </c>
      <c r="H29" s="70"/>
      <c r="I29" s="71"/>
      <c r="J29" s="70">
        <f t="shared" si="7"/>
        <v>0</v>
      </c>
      <c r="K29" s="71">
        <f t="shared" si="8"/>
        <v>0</v>
      </c>
      <c r="L29" s="70">
        <f t="shared" si="9"/>
        <v>0</v>
      </c>
      <c r="M29" s="71">
        <f>D29*H29</f>
        <v>0</v>
      </c>
      <c r="N29" s="70">
        <f t="shared" si="10"/>
        <v>0</v>
      </c>
      <c r="O29" s="70">
        <f t="shared" si="11"/>
        <v>0</v>
      </c>
    </row>
    <row r="30" spans="1:15" s="104" customFormat="1" ht="51">
      <c r="A30" s="110" t="s">
        <v>190</v>
      </c>
      <c r="B30" s="111" t="s">
        <v>82</v>
      </c>
      <c r="C30" s="112" t="s">
        <v>68</v>
      </c>
      <c r="D30" s="114">
        <v>44.3</v>
      </c>
      <c r="E30" s="164"/>
      <c r="F30" s="70"/>
      <c r="G30" s="165">
        <f t="shared" si="6"/>
        <v>0</v>
      </c>
      <c r="H30" s="166"/>
      <c r="I30" s="165"/>
      <c r="J30" s="166">
        <f t="shared" si="7"/>
        <v>0</v>
      </c>
      <c r="K30" s="165">
        <f t="shared" si="8"/>
        <v>0</v>
      </c>
      <c r="L30" s="166">
        <f t="shared" si="9"/>
        <v>0</v>
      </c>
      <c r="M30" s="165"/>
      <c r="N30" s="166">
        <f t="shared" si="10"/>
        <v>0</v>
      </c>
      <c r="O30" s="166">
        <f t="shared" si="11"/>
        <v>0</v>
      </c>
    </row>
    <row r="31" spans="1:15" s="104" customFormat="1" ht="76.5">
      <c r="A31" s="110" t="s">
        <v>191</v>
      </c>
      <c r="B31" s="111" t="s">
        <v>83</v>
      </c>
      <c r="C31" s="112" t="s">
        <v>68</v>
      </c>
      <c r="D31" s="114">
        <v>44.3</v>
      </c>
      <c r="E31" s="69"/>
      <c r="F31" s="70"/>
      <c r="G31" s="71">
        <f t="shared" si="6"/>
        <v>0</v>
      </c>
      <c r="H31" s="70"/>
      <c r="I31" s="71"/>
      <c r="J31" s="70">
        <f t="shared" si="7"/>
        <v>0</v>
      </c>
      <c r="K31" s="71">
        <f t="shared" si="8"/>
        <v>0</v>
      </c>
      <c r="L31" s="70">
        <f t="shared" si="9"/>
        <v>0</v>
      </c>
      <c r="M31" s="71">
        <f>D31*H31</f>
        <v>0</v>
      </c>
      <c r="N31" s="70">
        <f t="shared" si="10"/>
        <v>0</v>
      </c>
      <c r="O31" s="70">
        <f t="shared" si="11"/>
        <v>0</v>
      </c>
    </row>
    <row r="32" spans="1:15" s="104" customFormat="1" ht="25.5">
      <c r="A32" s="110" t="s">
        <v>192</v>
      </c>
      <c r="B32" s="111" t="s">
        <v>74</v>
      </c>
      <c r="C32" s="112" t="s">
        <v>75</v>
      </c>
      <c r="D32" s="114">
        <v>3.5</v>
      </c>
      <c r="E32" s="167"/>
      <c r="F32" s="70"/>
      <c r="G32" s="148">
        <f t="shared" si="6"/>
        <v>0</v>
      </c>
      <c r="H32" s="166"/>
      <c r="I32" s="165"/>
      <c r="J32" s="166">
        <f t="shared" si="7"/>
        <v>0</v>
      </c>
      <c r="K32" s="165">
        <f t="shared" si="8"/>
        <v>0</v>
      </c>
      <c r="L32" s="166">
        <f t="shared" si="9"/>
        <v>0</v>
      </c>
      <c r="M32" s="71">
        <f>D32*H32</f>
        <v>0</v>
      </c>
      <c r="N32" s="166">
        <f t="shared" si="10"/>
        <v>0</v>
      </c>
      <c r="O32" s="166">
        <f t="shared" si="11"/>
        <v>0</v>
      </c>
    </row>
    <row r="33" spans="1:15" s="104" customFormat="1" ht="14.25">
      <c r="A33" s="110" t="s">
        <v>193</v>
      </c>
      <c r="B33" s="111" t="s">
        <v>76</v>
      </c>
      <c r="C33" s="112" t="s">
        <v>75</v>
      </c>
      <c r="D33" s="114">
        <v>4.5</v>
      </c>
      <c r="E33" s="167"/>
      <c r="F33" s="70"/>
      <c r="G33" s="148">
        <f t="shared" si="6"/>
        <v>0</v>
      </c>
      <c r="H33" s="166"/>
      <c r="I33" s="165"/>
      <c r="J33" s="166">
        <f t="shared" si="7"/>
        <v>0</v>
      </c>
      <c r="K33" s="165">
        <f t="shared" si="8"/>
        <v>0</v>
      </c>
      <c r="L33" s="166">
        <f t="shared" si="9"/>
        <v>0</v>
      </c>
      <c r="M33" s="71">
        <f>D33*H33</f>
        <v>0</v>
      </c>
      <c r="N33" s="166">
        <f t="shared" si="10"/>
        <v>0</v>
      </c>
      <c r="O33" s="166">
        <f t="shared" si="11"/>
        <v>0</v>
      </c>
    </row>
    <row r="34" spans="1:15" s="104" customFormat="1" ht="12.75">
      <c r="A34" s="110" t="s">
        <v>194</v>
      </c>
      <c r="B34" s="111" t="s">
        <v>77</v>
      </c>
      <c r="C34" s="112" t="s">
        <v>53</v>
      </c>
      <c r="D34" s="114">
        <v>27.9</v>
      </c>
      <c r="E34" s="168"/>
      <c r="F34" s="70"/>
      <c r="G34" s="165">
        <f t="shared" si="6"/>
        <v>0</v>
      </c>
      <c r="H34" s="70"/>
      <c r="I34" s="165"/>
      <c r="J34" s="166">
        <f t="shared" si="7"/>
        <v>0</v>
      </c>
      <c r="K34" s="165">
        <f t="shared" si="8"/>
        <v>0</v>
      </c>
      <c r="L34" s="166">
        <f t="shared" si="9"/>
        <v>0</v>
      </c>
      <c r="M34" s="165"/>
      <c r="N34" s="166">
        <f t="shared" si="10"/>
        <v>0</v>
      </c>
      <c r="O34" s="166">
        <f t="shared" si="11"/>
        <v>0</v>
      </c>
    </row>
    <row r="35" spans="1:15" s="104" customFormat="1" ht="12.75">
      <c r="A35" s="143">
        <v>2</v>
      </c>
      <c r="B35" s="144" t="s">
        <v>115</v>
      </c>
      <c r="C35" s="145"/>
      <c r="D35" s="99"/>
      <c r="E35" s="146"/>
      <c r="F35" s="147"/>
      <c r="G35" s="148"/>
      <c r="H35" s="149"/>
      <c r="I35" s="148"/>
      <c r="J35" s="149"/>
      <c r="K35" s="148"/>
      <c r="L35" s="149"/>
      <c r="M35" s="148"/>
      <c r="N35" s="149"/>
      <c r="O35" s="147"/>
    </row>
    <row r="36" spans="1:15" s="104" customFormat="1" ht="38.25">
      <c r="A36" s="110" t="s">
        <v>208</v>
      </c>
      <c r="B36" s="119" t="s">
        <v>119</v>
      </c>
      <c r="C36" s="112" t="s">
        <v>53</v>
      </c>
      <c r="D36" s="114">
        <v>297.9</v>
      </c>
      <c r="E36" s="167"/>
      <c r="F36" s="149"/>
      <c r="G36" s="148">
        <f aca="true" t="shared" si="12" ref="G36:G59">E36*F36</f>
        <v>0</v>
      </c>
      <c r="H36" s="70"/>
      <c r="I36" s="165"/>
      <c r="J36" s="166">
        <f>SUM(G36:I36)</f>
        <v>0</v>
      </c>
      <c r="K36" s="165">
        <f aca="true" t="shared" si="13" ref="K36:K59">D36*E36</f>
        <v>0</v>
      </c>
      <c r="L36" s="166">
        <f aca="true" t="shared" si="14" ref="L36:L59">D36*G36</f>
        <v>0</v>
      </c>
      <c r="M36" s="71">
        <f aca="true" t="shared" si="15" ref="M36:M59">D36*H36</f>
        <v>0</v>
      </c>
      <c r="N36" s="166">
        <f aca="true" t="shared" si="16" ref="N36:N59">I36*D36</f>
        <v>0</v>
      </c>
      <c r="O36" s="166">
        <f>SUM(L36:N36)</f>
        <v>0</v>
      </c>
    </row>
    <row r="37" spans="1:15" s="104" customFormat="1" ht="25.5">
      <c r="A37" s="110" t="s">
        <v>209</v>
      </c>
      <c r="B37" s="119" t="s">
        <v>120</v>
      </c>
      <c r="C37" s="112" t="s">
        <v>53</v>
      </c>
      <c r="D37" s="114">
        <v>83.2</v>
      </c>
      <c r="E37" s="167"/>
      <c r="F37" s="149"/>
      <c r="G37" s="148">
        <f t="shared" si="12"/>
        <v>0</v>
      </c>
      <c r="H37" s="70"/>
      <c r="I37" s="165"/>
      <c r="J37" s="166">
        <f>SUM(G37:I37)</f>
        <v>0</v>
      </c>
      <c r="K37" s="165">
        <f t="shared" si="13"/>
        <v>0</v>
      </c>
      <c r="L37" s="166">
        <f t="shared" si="14"/>
        <v>0</v>
      </c>
      <c r="M37" s="71">
        <f t="shared" si="15"/>
        <v>0</v>
      </c>
      <c r="N37" s="166">
        <f t="shared" si="16"/>
        <v>0</v>
      </c>
      <c r="O37" s="166">
        <f>SUM(L37:N37)</f>
        <v>0</v>
      </c>
    </row>
    <row r="38" spans="1:15" s="104" customFormat="1" ht="38.25">
      <c r="A38" s="110" t="s">
        <v>210</v>
      </c>
      <c r="B38" s="119" t="s">
        <v>121</v>
      </c>
      <c r="C38" s="112" t="s">
        <v>53</v>
      </c>
      <c r="D38" s="114">
        <v>4.9</v>
      </c>
      <c r="E38" s="167"/>
      <c r="F38" s="149"/>
      <c r="G38" s="148">
        <f t="shared" si="12"/>
        <v>0</v>
      </c>
      <c r="H38" s="70"/>
      <c r="I38" s="165"/>
      <c r="J38" s="166">
        <f>SUM(G38:I38)</f>
        <v>0</v>
      </c>
      <c r="K38" s="165">
        <f t="shared" si="13"/>
        <v>0</v>
      </c>
      <c r="L38" s="166">
        <f t="shared" si="14"/>
        <v>0</v>
      </c>
      <c r="M38" s="71">
        <f t="shared" si="15"/>
        <v>0</v>
      </c>
      <c r="N38" s="166">
        <f t="shared" si="16"/>
        <v>0</v>
      </c>
      <c r="O38" s="166">
        <f>SUM(L38:N38)</f>
        <v>0</v>
      </c>
    </row>
    <row r="39" spans="1:15" s="104" customFormat="1" ht="38.25">
      <c r="A39" s="110" t="s">
        <v>211</v>
      </c>
      <c r="B39" s="119" t="s">
        <v>123</v>
      </c>
      <c r="C39" s="112" t="s">
        <v>53</v>
      </c>
      <c r="D39" s="114">
        <v>27.9</v>
      </c>
      <c r="E39" s="167"/>
      <c r="F39" s="149"/>
      <c r="G39" s="148">
        <f t="shared" si="12"/>
        <v>0</v>
      </c>
      <c r="H39" s="70"/>
      <c r="I39" s="165"/>
      <c r="J39" s="166">
        <f>SUM(G39:I39)</f>
        <v>0</v>
      </c>
      <c r="K39" s="165">
        <f t="shared" si="13"/>
        <v>0</v>
      </c>
      <c r="L39" s="166">
        <f t="shared" si="14"/>
        <v>0</v>
      </c>
      <c r="M39" s="71">
        <f t="shared" si="15"/>
        <v>0</v>
      </c>
      <c r="N39" s="166">
        <f t="shared" si="16"/>
        <v>0</v>
      </c>
      <c r="O39" s="166">
        <f>SUM(L39:N39)</f>
        <v>0</v>
      </c>
    </row>
    <row r="40" spans="1:15" s="104" customFormat="1" ht="89.25">
      <c r="A40" s="110" t="s">
        <v>212</v>
      </c>
      <c r="B40" s="127" t="s">
        <v>486</v>
      </c>
      <c r="C40" s="110" t="s">
        <v>18</v>
      </c>
      <c r="D40" s="115">
        <v>1</v>
      </c>
      <c r="E40" s="164"/>
      <c r="F40" s="166"/>
      <c r="G40" s="165">
        <f t="shared" si="12"/>
        <v>0</v>
      </c>
      <c r="H40" s="166"/>
      <c r="I40" s="165"/>
      <c r="J40" s="166">
        <f>SUM(G40:I40)</f>
        <v>0</v>
      </c>
      <c r="K40" s="165">
        <f t="shared" si="13"/>
        <v>0</v>
      </c>
      <c r="L40" s="166">
        <f t="shared" si="14"/>
        <v>0</v>
      </c>
      <c r="M40" s="165">
        <f t="shared" si="15"/>
        <v>0</v>
      </c>
      <c r="N40" s="166">
        <f t="shared" si="16"/>
        <v>0</v>
      </c>
      <c r="O40" s="166">
        <f>SUM(L40:N40)</f>
        <v>0</v>
      </c>
    </row>
    <row r="41" spans="1:15" s="104" customFormat="1" ht="25.5">
      <c r="A41" s="110" t="s">
        <v>213</v>
      </c>
      <c r="B41" s="127" t="s">
        <v>124</v>
      </c>
      <c r="C41" s="110" t="s">
        <v>18</v>
      </c>
      <c r="D41" s="115">
        <v>1</v>
      </c>
      <c r="E41" s="164"/>
      <c r="F41" s="149"/>
      <c r="G41" s="165">
        <f t="shared" si="12"/>
        <v>0</v>
      </c>
      <c r="H41" s="70"/>
      <c r="I41" s="165"/>
      <c r="J41" s="166">
        <f aca="true" t="shared" si="17" ref="J41:J47">SUM(G41:I41)</f>
        <v>0</v>
      </c>
      <c r="K41" s="165">
        <f t="shared" si="13"/>
        <v>0</v>
      </c>
      <c r="L41" s="166">
        <f t="shared" si="14"/>
        <v>0</v>
      </c>
      <c r="M41" s="165">
        <f t="shared" si="15"/>
        <v>0</v>
      </c>
      <c r="N41" s="166">
        <f t="shared" si="16"/>
        <v>0</v>
      </c>
      <c r="O41" s="166">
        <f aca="true" t="shared" si="18" ref="O41:O47">SUM(L41:N41)</f>
        <v>0</v>
      </c>
    </row>
    <row r="42" spans="1:15" s="104" customFormat="1" ht="25.5">
      <c r="A42" s="110" t="s">
        <v>214</v>
      </c>
      <c r="B42" s="127" t="s">
        <v>125</v>
      </c>
      <c r="C42" s="110" t="s">
        <v>170</v>
      </c>
      <c r="D42" s="115">
        <v>1</v>
      </c>
      <c r="E42" s="164"/>
      <c r="F42" s="149"/>
      <c r="G42" s="165">
        <f t="shared" si="12"/>
        <v>0</v>
      </c>
      <c r="H42" s="70"/>
      <c r="I42" s="165"/>
      <c r="J42" s="166">
        <f t="shared" si="17"/>
        <v>0</v>
      </c>
      <c r="K42" s="165">
        <f t="shared" si="13"/>
        <v>0</v>
      </c>
      <c r="L42" s="166">
        <f t="shared" si="14"/>
        <v>0</v>
      </c>
      <c r="M42" s="165">
        <f t="shared" si="15"/>
        <v>0</v>
      </c>
      <c r="N42" s="166">
        <f t="shared" si="16"/>
        <v>0</v>
      </c>
      <c r="O42" s="166">
        <f t="shared" si="18"/>
        <v>0</v>
      </c>
    </row>
    <row r="43" spans="1:15" s="104" customFormat="1" ht="38.25">
      <c r="A43" s="110" t="s">
        <v>215</v>
      </c>
      <c r="B43" s="127" t="s">
        <v>126</v>
      </c>
      <c r="C43" s="110" t="s">
        <v>18</v>
      </c>
      <c r="D43" s="115">
        <v>1</v>
      </c>
      <c r="E43" s="164"/>
      <c r="F43" s="149"/>
      <c r="G43" s="165">
        <f t="shared" si="12"/>
        <v>0</v>
      </c>
      <c r="H43" s="70"/>
      <c r="I43" s="165"/>
      <c r="J43" s="166">
        <f t="shared" si="17"/>
        <v>0</v>
      </c>
      <c r="K43" s="165">
        <f t="shared" si="13"/>
        <v>0</v>
      </c>
      <c r="L43" s="166">
        <f t="shared" si="14"/>
        <v>0</v>
      </c>
      <c r="M43" s="165">
        <f t="shared" si="15"/>
        <v>0</v>
      </c>
      <c r="N43" s="166">
        <f t="shared" si="16"/>
        <v>0</v>
      </c>
      <c r="O43" s="166">
        <f t="shared" si="18"/>
        <v>0</v>
      </c>
    </row>
    <row r="44" spans="1:15" s="104" customFormat="1" ht="38.25">
      <c r="A44" s="110" t="s">
        <v>216</v>
      </c>
      <c r="B44" s="347" t="s">
        <v>879</v>
      </c>
      <c r="C44" s="110" t="s">
        <v>18</v>
      </c>
      <c r="D44" s="115">
        <v>5</v>
      </c>
      <c r="E44" s="164"/>
      <c r="F44" s="149"/>
      <c r="G44" s="165">
        <f t="shared" si="12"/>
        <v>0</v>
      </c>
      <c r="H44" s="70"/>
      <c r="I44" s="165"/>
      <c r="J44" s="166">
        <f t="shared" si="17"/>
        <v>0</v>
      </c>
      <c r="K44" s="165">
        <f t="shared" si="13"/>
        <v>0</v>
      </c>
      <c r="L44" s="166">
        <f t="shared" si="14"/>
        <v>0</v>
      </c>
      <c r="M44" s="165">
        <f t="shared" si="15"/>
        <v>0</v>
      </c>
      <c r="N44" s="166">
        <f t="shared" si="16"/>
        <v>0</v>
      </c>
      <c r="O44" s="166">
        <f t="shared" si="18"/>
        <v>0</v>
      </c>
    </row>
    <row r="45" spans="1:15" s="104" customFormat="1" ht="12.75">
      <c r="A45" s="110" t="s">
        <v>217</v>
      </c>
      <c r="B45" s="128" t="s">
        <v>246</v>
      </c>
      <c r="C45" s="118" t="s">
        <v>170</v>
      </c>
      <c r="D45" s="140">
        <v>1</v>
      </c>
      <c r="E45" s="167"/>
      <c r="F45" s="149"/>
      <c r="G45" s="148">
        <f t="shared" si="12"/>
        <v>0</v>
      </c>
      <c r="H45" s="70"/>
      <c r="I45" s="165"/>
      <c r="J45" s="166">
        <f t="shared" si="17"/>
        <v>0</v>
      </c>
      <c r="K45" s="165">
        <f t="shared" si="13"/>
        <v>0</v>
      </c>
      <c r="L45" s="166">
        <f t="shared" si="14"/>
        <v>0</v>
      </c>
      <c r="M45" s="165">
        <f t="shared" si="15"/>
        <v>0</v>
      </c>
      <c r="N45" s="166">
        <f t="shared" si="16"/>
        <v>0</v>
      </c>
      <c r="O45" s="166">
        <f t="shared" si="18"/>
        <v>0</v>
      </c>
    </row>
    <row r="46" spans="1:15" s="104" customFormat="1" ht="12.75">
      <c r="A46" s="110" t="s">
        <v>218</v>
      </c>
      <c r="B46" s="128" t="s">
        <v>247</v>
      </c>
      <c r="C46" s="118" t="s">
        <v>170</v>
      </c>
      <c r="D46" s="140">
        <v>1</v>
      </c>
      <c r="E46" s="167"/>
      <c r="F46" s="149"/>
      <c r="G46" s="148">
        <f t="shared" si="12"/>
        <v>0</v>
      </c>
      <c r="H46" s="70"/>
      <c r="I46" s="165"/>
      <c r="J46" s="166">
        <f t="shared" si="17"/>
        <v>0</v>
      </c>
      <c r="K46" s="165">
        <f t="shared" si="13"/>
        <v>0</v>
      </c>
      <c r="L46" s="166">
        <f t="shared" si="14"/>
        <v>0</v>
      </c>
      <c r="M46" s="165">
        <f t="shared" si="15"/>
        <v>0</v>
      </c>
      <c r="N46" s="166">
        <f t="shared" si="16"/>
        <v>0</v>
      </c>
      <c r="O46" s="166">
        <f t="shared" si="18"/>
        <v>0</v>
      </c>
    </row>
    <row r="47" spans="1:15" s="104" customFormat="1" ht="12.75">
      <c r="A47" s="110" t="s">
        <v>219</v>
      </c>
      <c r="B47" s="127" t="s">
        <v>248</v>
      </c>
      <c r="C47" s="118" t="s">
        <v>170</v>
      </c>
      <c r="D47" s="140">
        <v>2</v>
      </c>
      <c r="E47" s="167"/>
      <c r="F47" s="149"/>
      <c r="G47" s="148">
        <f t="shared" si="12"/>
        <v>0</v>
      </c>
      <c r="H47" s="70"/>
      <c r="I47" s="165"/>
      <c r="J47" s="166">
        <f t="shared" si="17"/>
        <v>0</v>
      </c>
      <c r="K47" s="165">
        <f t="shared" si="13"/>
        <v>0</v>
      </c>
      <c r="L47" s="166">
        <f t="shared" si="14"/>
        <v>0</v>
      </c>
      <c r="M47" s="165">
        <f t="shared" si="15"/>
        <v>0</v>
      </c>
      <c r="N47" s="166">
        <f t="shared" si="16"/>
        <v>0</v>
      </c>
      <c r="O47" s="166">
        <f t="shared" si="18"/>
        <v>0</v>
      </c>
    </row>
    <row r="48" spans="1:15" s="104" customFormat="1" ht="12.75">
      <c r="A48" s="110" t="s">
        <v>220</v>
      </c>
      <c r="B48" s="128" t="s">
        <v>394</v>
      </c>
      <c r="C48" s="118" t="s">
        <v>170</v>
      </c>
      <c r="D48" s="140">
        <v>1</v>
      </c>
      <c r="E48" s="167"/>
      <c r="F48" s="149"/>
      <c r="G48" s="148">
        <f t="shared" si="12"/>
        <v>0</v>
      </c>
      <c r="H48" s="70"/>
      <c r="I48" s="165"/>
      <c r="J48" s="166">
        <f aca="true" t="shared" si="19" ref="J48:J72">SUM(G48:I48)</f>
        <v>0</v>
      </c>
      <c r="K48" s="165">
        <f t="shared" si="13"/>
        <v>0</v>
      </c>
      <c r="L48" s="166">
        <f t="shared" si="14"/>
        <v>0</v>
      </c>
      <c r="M48" s="165">
        <f t="shared" si="15"/>
        <v>0</v>
      </c>
      <c r="N48" s="166">
        <f t="shared" si="16"/>
        <v>0</v>
      </c>
      <c r="O48" s="166">
        <f aca="true" t="shared" si="20" ref="O48:O72">SUM(L48:N48)</f>
        <v>0</v>
      </c>
    </row>
    <row r="49" spans="1:15" s="104" customFormat="1" ht="38.25">
      <c r="A49" s="110" t="s">
        <v>221</v>
      </c>
      <c r="B49" s="127" t="s">
        <v>249</v>
      </c>
      <c r="C49" s="118" t="s">
        <v>170</v>
      </c>
      <c r="D49" s="140">
        <v>4</v>
      </c>
      <c r="E49" s="164"/>
      <c r="F49" s="149"/>
      <c r="G49" s="165">
        <f t="shared" si="12"/>
        <v>0</v>
      </c>
      <c r="H49" s="70"/>
      <c r="I49" s="165"/>
      <c r="J49" s="166">
        <f t="shared" si="19"/>
        <v>0</v>
      </c>
      <c r="K49" s="165">
        <f t="shared" si="13"/>
        <v>0</v>
      </c>
      <c r="L49" s="166">
        <f t="shared" si="14"/>
        <v>0</v>
      </c>
      <c r="M49" s="165">
        <f t="shared" si="15"/>
        <v>0</v>
      </c>
      <c r="N49" s="166">
        <f t="shared" si="16"/>
        <v>0</v>
      </c>
      <c r="O49" s="166">
        <f t="shared" si="20"/>
        <v>0</v>
      </c>
    </row>
    <row r="50" spans="1:15" s="104" customFormat="1" ht="25.5">
      <c r="A50" s="110" t="s">
        <v>222</v>
      </c>
      <c r="B50" s="127" t="s">
        <v>250</v>
      </c>
      <c r="C50" s="118" t="s">
        <v>170</v>
      </c>
      <c r="D50" s="140">
        <v>6</v>
      </c>
      <c r="E50" s="167"/>
      <c r="F50" s="149"/>
      <c r="G50" s="148">
        <f t="shared" si="12"/>
        <v>0</v>
      </c>
      <c r="H50" s="70"/>
      <c r="I50" s="165"/>
      <c r="J50" s="166">
        <f t="shared" si="19"/>
        <v>0</v>
      </c>
      <c r="K50" s="165">
        <f t="shared" si="13"/>
        <v>0</v>
      </c>
      <c r="L50" s="166">
        <f t="shared" si="14"/>
        <v>0</v>
      </c>
      <c r="M50" s="165">
        <f t="shared" si="15"/>
        <v>0</v>
      </c>
      <c r="N50" s="166">
        <f t="shared" si="16"/>
        <v>0</v>
      </c>
      <c r="O50" s="166">
        <f t="shared" si="20"/>
        <v>0</v>
      </c>
    </row>
    <row r="51" spans="1:15" s="104" customFormat="1" ht="12.75">
      <c r="A51" s="110" t="s">
        <v>223</v>
      </c>
      <c r="B51" s="128" t="s">
        <v>395</v>
      </c>
      <c r="C51" s="118" t="s">
        <v>170</v>
      </c>
      <c r="D51" s="140">
        <v>1</v>
      </c>
      <c r="E51" s="167"/>
      <c r="F51" s="149"/>
      <c r="G51" s="148">
        <f t="shared" si="12"/>
        <v>0</v>
      </c>
      <c r="H51" s="70"/>
      <c r="I51" s="165"/>
      <c r="J51" s="166">
        <f t="shared" si="19"/>
        <v>0</v>
      </c>
      <c r="K51" s="165">
        <f t="shared" si="13"/>
        <v>0</v>
      </c>
      <c r="L51" s="166">
        <f t="shared" si="14"/>
        <v>0</v>
      </c>
      <c r="M51" s="165">
        <f t="shared" si="15"/>
        <v>0</v>
      </c>
      <c r="N51" s="166">
        <f t="shared" si="16"/>
        <v>0</v>
      </c>
      <c r="O51" s="166">
        <f t="shared" si="20"/>
        <v>0</v>
      </c>
    </row>
    <row r="52" spans="1:15" s="104" customFormat="1" ht="12.75">
      <c r="A52" s="110" t="s">
        <v>224</v>
      </c>
      <c r="B52" s="128" t="s">
        <v>251</v>
      </c>
      <c r="C52" s="118" t="s">
        <v>170</v>
      </c>
      <c r="D52" s="140">
        <v>1</v>
      </c>
      <c r="E52" s="167"/>
      <c r="F52" s="149"/>
      <c r="G52" s="148">
        <f t="shared" si="12"/>
        <v>0</v>
      </c>
      <c r="H52" s="70"/>
      <c r="I52" s="165"/>
      <c r="J52" s="166">
        <f t="shared" si="19"/>
        <v>0</v>
      </c>
      <c r="K52" s="165">
        <f t="shared" si="13"/>
        <v>0</v>
      </c>
      <c r="L52" s="166">
        <f t="shared" si="14"/>
        <v>0</v>
      </c>
      <c r="M52" s="165">
        <f t="shared" si="15"/>
        <v>0</v>
      </c>
      <c r="N52" s="166">
        <f t="shared" si="16"/>
        <v>0</v>
      </c>
      <c r="O52" s="166">
        <f t="shared" si="20"/>
        <v>0</v>
      </c>
    </row>
    <row r="53" spans="1:15" s="104" customFormat="1" ht="12.75">
      <c r="A53" s="110" t="s">
        <v>225</v>
      </c>
      <c r="B53" s="127" t="s">
        <v>253</v>
      </c>
      <c r="C53" s="118" t="s">
        <v>170</v>
      </c>
      <c r="D53" s="140">
        <v>5</v>
      </c>
      <c r="E53" s="167"/>
      <c r="F53" s="149"/>
      <c r="G53" s="148">
        <f t="shared" si="12"/>
        <v>0</v>
      </c>
      <c r="H53" s="70"/>
      <c r="I53" s="165"/>
      <c r="J53" s="166">
        <f t="shared" si="19"/>
        <v>0</v>
      </c>
      <c r="K53" s="165">
        <f t="shared" si="13"/>
        <v>0</v>
      </c>
      <c r="L53" s="166">
        <f t="shared" si="14"/>
        <v>0</v>
      </c>
      <c r="M53" s="165">
        <f t="shared" si="15"/>
        <v>0</v>
      </c>
      <c r="N53" s="166">
        <f t="shared" si="16"/>
        <v>0</v>
      </c>
      <c r="O53" s="166">
        <f t="shared" si="20"/>
        <v>0</v>
      </c>
    </row>
    <row r="54" spans="1:15" s="104" customFormat="1" ht="51">
      <c r="A54" s="110" t="s">
        <v>226</v>
      </c>
      <c r="B54" s="127" t="s">
        <v>254</v>
      </c>
      <c r="C54" s="118" t="s">
        <v>170</v>
      </c>
      <c r="D54" s="140">
        <v>5</v>
      </c>
      <c r="E54" s="164"/>
      <c r="F54" s="149"/>
      <c r="G54" s="165">
        <f t="shared" si="12"/>
        <v>0</v>
      </c>
      <c r="H54" s="70"/>
      <c r="I54" s="165"/>
      <c r="J54" s="166">
        <f t="shared" si="19"/>
        <v>0</v>
      </c>
      <c r="K54" s="165">
        <f t="shared" si="13"/>
        <v>0</v>
      </c>
      <c r="L54" s="166">
        <f t="shared" si="14"/>
        <v>0</v>
      </c>
      <c r="M54" s="165">
        <f t="shared" si="15"/>
        <v>0</v>
      </c>
      <c r="N54" s="166">
        <f t="shared" si="16"/>
        <v>0</v>
      </c>
      <c r="O54" s="166">
        <f t="shared" si="20"/>
        <v>0</v>
      </c>
    </row>
    <row r="55" spans="1:15" s="104" customFormat="1" ht="12.75">
      <c r="A55" s="110" t="s">
        <v>227</v>
      </c>
      <c r="B55" s="128" t="s">
        <v>256</v>
      </c>
      <c r="C55" s="118" t="s">
        <v>170</v>
      </c>
      <c r="D55" s="140">
        <v>2</v>
      </c>
      <c r="E55" s="167"/>
      <c r="F55" s="149"/>
      <c r="G55" s="148">
        <f t="shared" si="12"/>
        <v>0</v>
      </c>
      <c r="H55" s="70"/>
      <c r="I55" s="165"/>
      <c r="J55" s="166">
        <f t="shared" si="19"/>
        <v>0</v>
      </c>
      <c r="K55" s="165">
        <f t="shared" si="13"/>
        <v>0</v>
      </c>
      <c r="L55" s="166">
        <f t="shared" si="14"/>
        <v>0</v>
      </c>
      <c r="M55" s="165">
        <f t="shared" si="15"/>
        <v>0</v>
      </c>
      <c r="N55" s="166">
        <f t="shared" si="16"/>
        <v>0</v>
      </c>
      <c r="O55" s="166">
        <f t="shared" si="20"/>
        <v>0</v>
      </c>
    </row>
    <row r="56" spans="1:15" s="104" customFormat="1" ht="12.75">
      <c r="A56" s="110" t="s">
        <v>228</v>
      </c>
      <c r="B56" s="128" t="s">
        <v>259</v>
      </c>
      <c r="C56" s="118" t="s">
        <v>170</v>
      </c>
      <c r="D56" s="140">
        <v>1</v>
      </c>
      <c r="E56" s="167"/>
      <c r="F56" s="149"/>
      <c r="G56" s="148">
        <f t="shared" si="12"/>
        <v>0</v>
      </c>
      <c r="H56" s="70"/>
      <c r="I56" s="165"/>
      <c r="J56" s="166">
        <f t="shared" si="19"/>
        <v>0</v>
      </c>
      <c r="K56" s="165">
        <f t="shared" si="13"/>
        <v>0</v>
      </c>
      <c r="L56" s="166">
        <f t="shared" si="14"/>
        <v>0</v>
      </c>
      <c r="M56" s="165">
        <f t="shared" si="15"/>
        <v>0</v>
      </c>
      <c r="N56" s="166">
        <f t="shared" si="16"/>
        <v>0</v>
      </c>
      <c r="O56" s="166">
        <f t="shared" si="20"/>
        <v>0</v>
      </c>
    </row>
    <row r="57" spans="1:15" s="104" customFormat="1" ht="12.75">
      <c r="A57" s="110" t="s">
        <v>229</v>
      </c>
      <c r="B57" s="127" t="s">
        <v>262</v>
      </c>
      <c r="C57" s="118" t="s">
        <v>170</v>
      </c>
      <c r="D57" s="141">
        <v>4</v>
      </c>
      <c r="E57" s="167"/>
      <c r="F57" s="149"/>
      <c r="G57" s="148">
        <f t="shared" si="12"/>
        <v>0</v>
      </c>
      <c r="H57" s="70"/>
      <c r="I57" s="165"/>
      <c r="J57" s="166">
        <f t="shared" si="19"/>
        <v>0</v>
      </c>
      <c r="K57" s="165">
        <f t="shared" si="13"/>
        <v>0</v>
      </c>
      <c r="L57" s="166">
        <f t="shared" si="14"/>
        <v>0</v>
      </c>
      <c r="M57" s="165">
        <f t="shared" si="15"/>
        <v>0</v>
      </c>
      <c r="N57" s="166">
        <f t="shared" si="16"/>
        <v>0</v>
      </c>
      <c r="O57" s="166">
        <f t="shared" si="20"/>
        <v>0</v>
      </c>
    </row>
    <row r="58" spans="1:15" s="104" customFormat="1" ht="12.75">
      <c r="A58" s="110" t="s">
        <v>230</v>
      </c>
      <c r="B58" s="127" t="s">
        <v>263</v>
      </c>
      <c r="C58" s="118" t="s">
        <v>170</v>
      </c>
      <c r="D58" s="141">
        <v>1</v>
      </c>
      <c r="E58" s="167"/>
      <c r="F58" s="149"/>
      <c r="G58" s="148">
        <f t="shared" si="12"/>
        <v>0</v>
      </c>
      <c r="H58" s="70"/>
      <c r="I58" s="165"/>
      <c r="J58" s="166">
        <f t="shared" si="19"/>
        <v>0</v>
      </c>
      <c r="K58" s="165">
        <f t="shared" si="13"/>
        <v>0</v>
      </c>
      <c r="L58" s="166">
        <f t="shared" si="14"/>
        <v>0</v>
      </c>
      <c r="M58" s="165">
        <f t="shared" si="15"/>
        <v>0</v>
      </c>
      <c r="N58" s="166">
        <f t="shared" si="16"/>
        <v>0</v>
      </c>
      <c r="O58" s="166">
        <f t="shared" si="20"/>
        <v>0</v>
      </c>
    </row>
    <row r="59" spans="1:15" s="104" customFormat="1" ht="12.75">
      <c r="A59" s="110" t="s">
        <v>231</v>
      </c>
      <c r="B59" s="127" t="s">
        <v>264</v>
      </c>
      <c r="C59" s="118" t="s">
        <v>170</v>
      </c>
      <c r="D59" s="140">
        <v>1</v>
      </c>
      <c r="E59" s="167"/>
      <c r="F59" s="149"/>
      <c r="G59" s="148">
        <f t="shared" si="12"/>
        <v>0</v>
      </c>
      <c r="H59" s="70"/>
      <c r="I59" s="165"/>
      <c r="J59" s="166">
        <f t="shared" si="19"/>
        <v>0</v>
      </c>
      <c r="K59" s="165">
        <f t="shared" si="13"/>
        <v>0</v>
      </c>
      <c r="L59" s="166">
        <f t="shared" si="14"/>
        <v>0</v>
      </c>
      <c r="M59" s="165">
        <f t="shared" si="15"/>
        <v>0</v>
      </c>
      <c r="N59" s="166">
        <f t="shared" si="16"/>
        <v>0</v>
      </c>
      <c r="O59" s="166">
        <f t="shared" si="20"/>
        <v>0</v>
      </c>
    </row>
    <row r="60" spans="1:15" s="104" customFormat="1" ht="12.75">
      <c r="A60" s="110" t="s">
        <v>232</v>
      </c>
      <c r="B60" s="127" t="s">
        <v>265</v>
      </c>
      <c r="C60" s="118" t="s">
        <v>170</v>
      </c>
      <c r="D60" s="140">
        <v>2</v>
      </c>
      <c r="E60" s="167"/>
      <c r="F60" s="149"/>
      <c r="G60" s="148">
        <f aca="true" t="shared" si="21" ref="G60:G72">E60*F60</f>
        <v>0</v>
      </c>
      <c r="H60" s="70"/>
      <c r="I60" s="165"/>
      <c r="J60" s="166">
        <f t="shared" si="19"/>
        <v>0</v>
      </c>
      <c r="K60" s="165">
        <f aca="true" t="shared" si="22" ref="K60:K72">D60*E60</f>
        <v>0</v>
      </c>
      <c r="L60" s="166">
        <f aca="true" t="shared" si="23" ref="L60:L72">D60*G60</f>
        <v>0</v>
      </c>
      <c r="M60" s="165">
        <f>D60*H60</f>
        <v>0</v>
      </c>
      <c r="N60" s="166">
        <f aca="true" t="shared" si="24" ref="N60:N72">I60*D60</f>
        <v>0</v>
      </c>
      <c r="O60" s="166">
        <f t="shared" si="20"/>
        <v>0</v>
      </c>
    </row>
    <row r="61" spans="1:15" s="104" customFormat="1" ht="12.75">
      <c r="A61" s="110" t="s">
        <v>234</v>
      </c>
      <c r="B61" s="127" t="s">
        <v>396</v>
      </c>
      <c r="C61" s="118" t="s">
        <v>170</v>
      </c>
      <c r="D61" s="141">
        <v>1</v>
      </c>
      <c r="E61" s="167"/>
      <c r="F61" s="149"/>
      <c r="G61" s="148">
        <f t="shared" si="21"/>
        <v>0</v>
      </c>
      <c r="H61" s="70"/>
      <c r="I61" s="165"/>
      <c r="J61" s="166">
        <f t="shared" si="19"/>
        <v>0</v>
      </c>
      <c r="K61" s="165">
        <f t="shared" si="22"/>
        <v>0</v>
      </c>
      <c r="L61" s="166">
        <f t="shared" si="23"/>
        <v>0</v>
      </c>
      <c r="M61" s="165">
        <f>D61*H61</f>
        <v>0</v>
      </c>
      <c r="N61" s="166">
        <f t="shared" si="24"/>
        <v>0</v>
      </c>
      <c r="O61" s="166">
        <f t="shared" si="20"/>
        <v>0</v>
      </c>
    </row>
    <row r="62" spans="1:15" s="104" customFormat="1" ht="12.75">
      <c r="A62" s="110" t="s">
        <v>235</v>
      </c>
      <c r="B62" s="127" t="s">
        <v>397</v>
      </c>
      <c r="C62" s="118" t="s">
        <v>170</v>
      </c>
      <c r="D62" s="141">
        <v>1</v>
      </c>
      <c r="E62" s="167"/>
      <c r="F62" s="149"/>
      <c r="G62" s="148">
        <f t="shared" si="21"/>
        <v>0</v>
      </c>
      <c r="H62" s="70"/>
      <c r="I62" s="165"/>
      <c r="J62" s="166">
        <f t="shared" si="19"/>
        <v>0</v>
      </c>
      <c r="K62" s="165">
        <f t="shared" si="22"/>
        <v>0</v>
      </c>
      <c r="L62" s="166">
        <f t="shared" si="23"/>
        <v>0</v>
      </c>
      <c r="M62" s="165">
        <f>D62*H62</f>
        <v>0</v>
      </c>
      <c r="N62" s="166">
        <f t="shared" si="24"/>
        <v>0</v>
      </c>
      <c r="O62" s="166">
        <f t="shared" si="20"/>
        <v>0</v>
      </c>
    </row>
    <row r="63" spans="1:15" s="104" customFormat="1" ht="12.75">
      <c r="A63" s="110" t="s">
        <v>236</v>
      </c>
      <c r="B63" s="119" t="s">
        <v>127</v>
      </c>
      <c r="C63" s="110" t="s">
        <v>53</v>
      </c>
      <c r="D63" s="114">
        <v>386</v>
      </c>
      <c r="E63" s="167"/>
      <c r="F63" s="149"/>
      <c r="G63" s="148">
        <f t="shared" si="21"/>
        <v>0</v>
      </c>
      <c r="H63" s="70"/>
      <c r="I63" s="165"/>
      <c r="J63" s="166">
        <f t="shared" si="19"/>
        <v>0</v>
      </c>
      <c r="K63" s="165">
        <f t="shared" si="22"/>
        <v>0</v>
      </c>
      <c r="L63" s="166">
        <f t="shared" si="23"/>
        <v>0</v>
      </c>
      <c r="M63" s="165">
        <f>D63*H63</f>
        <v>0</v>
      </c>
      <c r="N63" s="166">
        <f t="shared" si="24"/>
        <v>0</v>
      </c>
      <c r="O63" s="166">
        <f t="shared" si="20"/>
        <v>0</v>
      </c>
    </row>
    <row r="64" spans="1:15" s="104" customFormat="1" ht="12.75">
      <c r="A64" s="110" t="s">
        <v>237</v>
      </c>
      <c r="B64" s="111" t="s">
        <v>128</v>
      </c>
      <c r="C64" s="110" t="s">
        <v>53</v>
      </c>
      <c r="D64" s="114">
        <v>386</v>
      </c>
      <c r="E64" s="164"/>
      <c r="F64" s="149"/>
      <c r="G64" s="165">
        <f t="shared" si="21"/>
        <v>0</v>
      </c>
      <c r="H64" s="70"/>
      <c r="I64" s="165"/>
      <c r="J64" s="166">
        <f t="shared" si="19"/>
        <v>0</v>
      </c>
      <c r="K64" s="165">
        <f t="shared" si="22"/>
        <v>0</v>
      </c>
      <c r="L64" s="166">
        <f t="shared" si="23"/>
        <v>0</v>
      </c>
      <c r="M64" s="165"/>
      <c r="N64" s="166">
        <f t="shared" si="24"/>
        <v>0</v>
      </c>
      <c r="O64" s="166">
        <f t="shared" si="20"/>
        <v>0</v>
      </c>
    </row>
    <row r="65" spans="1:15" s="104" customFormat="1" ht="38.25">
      <c r="A65" s="110" t="s">
        <v>238</v>
      </c>
      <c r="B65" s="111" t="s">
        <v>129</v>
      </c>
      <c r="C65" s="110" t="s">
        <v>170</v>
      </c>
      <c r="D65" s="115">
        <v>5</v>
      </c>
      <c r="E65" s="164"/>
      <c r="F65" s="149"/>
      <c r="G65" s="165">
        <f t="shared" si="21"/>
        <v>0</v>
      </c>
      <c r="H65" s="166"/>
      <c r="I65" s="165"/>
      <c r="J65" s="166">
        <f t="shared" si="19"/>
        <v>0</v>
      </c>
      <c r="K65" s="165">
        <f t="shared" si="22"/>
        <v>0</v>
      </c>
      <c r="L65" s="166">
        <f t="shared" si="23"/>
        <v>0</v>
      </c>
      <c r="M65" s="165"/>
      <c r="N65" s="166">
        <f t="shared" si="24"/>
        <v>0</v>
      </c>
      <c r="O65" s="166">
        <f t="shared" si="20"/>
        <v>0</v>
      </c>
    </row>
    <row r="66" spans="1:15" s="104" customFormat="1" ht="12.75">
      <c r="A66" s="110" t="s">
        <v>239</v>
      </c>
      <c r="B66" s="111" t="s">
        <v>105</v>
      </c>
      <c r="C66" s="110" t="s">
        <v>170</v>
      </c>
      <c r="D66" s="115">
        <v>1</v>
      </c>
      <c r="E66" s="164"/>
      <c r="F66" s="149"/>
      <c r="G66" s="165">
        <f t="shared" si="21"/>
        <v>0</v>
      </c>
      <c r="H66" s="166"/>
      <c r="I66" s="165"/>
      <c r="J66" s="166">
        <f t="shared" si="19"/>
        <v>0</v>
      </c>
      <c r="K66" s="165">
        <f t="shared" si="22"/>
        <v>0</v>
      </c>
      <c r="L66" s="166">
        <f t="shared" si="23"/>
        <v>0</v>
      </c>
      <c r="M66" s="165">
        <f aca="true" t="shared" si="25" ref="M66:M72">D66*H66</f>
        <v>0</v>
      </c>
      <c r="N66" s="166">
        <f t="shared" si="24"/>
        <v>0</v>
      </c>
      <c r="O66" s="166">
        <f t="shared" si="20"/>
        <v>0</v>
      </c>
    </row>
    <row r="67" spans="1:15" s="104" customFormat="1" ht="51">
      <c r="A67" s="110" t="s">
        <v>240</v>
      </c>
      <c r="B67" s="111" t="s">
        <v>112</v>
      </c>
      <c r="C67" s="110" t="s">
        <v>132</v>
      </c>
      <c r="D67" s="115">
        <v>21</v>
      </c>
      <c r="E67" s="164"/>
      <c r="F67" s="149"/>
      <c r="G67" s="165">
        <f t="shared" si="21"/>
        <v>0</v>
      </c>
      <c r="H67" s="166"/>
      <c r="I67" s="165"/>
      <c r="J67" s="166">
        <f t="shared" si="19"/>
        <v>0</v>
      </c>
      <c r="K67" s="165">
        <f t="shared" si="22"/>
        <v>0</v>
      </c>
      <c r="L67" s="166">
        <f t="shared" si="23"/>
        <v>0</v>
      </c>
      <c r="M67" s="165">
        <f t="shared" si="25"/>
        <v>0</v>
      </c>
      <c r="N67" s="166">
        <f t="shared" si="24"/>
        <v>0</v>
      </c>
      <c r="O67" s="166">
        <f t="shared" si="20"/>
        <v>0</v>
      </c>
    </row>
    <row r="68" spans="1:15" s="104" customFormat="1" ht="63.75">
      <c r="A68" s="110" t="s">
        <v>241</v>
      </c>
      <c r="B68" s="111" t="s">
        <v>133</v>
      </c>
      <c r="C68" s="110" t="s">
        <v>132</v>
      </c>
      <c r="D68" s="115">
        <v>10</v>
      </c>
      <c r="E68" s="164"/>
      <c r="F68" s="149"/>
      <c r="G68" s="165">
        <f t="shared" si="21"/>
        <v>0</v>
      </c>
      <c r="H68" s="166"/>
      <c r="I68" s="165"/>
      <c r="J68" s="166">
        <f t="shared" si="19"/>
        <v>0</v>
      </c>
      <c r="K68" s="165">
        <f t="shared" si="22"/>
        <v>0</v>
      </c>
      <c r="L68" s="166">
        <f t="shared" si="23"/>
        <v>0</v>
      </c>
      <c r="M68" s="165">
        <f t="shared" si="25"/>
        <v>0</v>
      </c>
      <c r="N68" s="166">
        <f t="shared" si="24"/>
        <v>0</v>
      </c>
      <c r="O68" s="166">
        <f t="shared" si="20"/>
        <v>0</v>
      </c>
    </row>
    <row r="69" spans="1:15" s="104" customFormat="1" ht="25.5">
      <c r="A69" s="110" t="s">
        <v>242</v>
      </c>
      <c r="B69" s="111" t="s">
        <v>135</v>
      </c>
      <c r="C69" s="110" t="s">
        <v>60</v>
      </c>
      <c r="D69" s="115">
        <v>1</v>
      </c>
      <c r="E69" s="164"/>
      <c r="F69" s="149"/>
      <c r="G69" s="165">
        <f t="shared" si="21"/>
        <v>0</v>
      </c>
      <c r="H69" s="70"/>
      <c r="I69" s="165"/>
      <c r="J69" s="166">
        <f t="shared" si="19"/>
        <v>0</v>
      </c>
      <c r="K69" s="165">
        <f t="shared" si="22"/>
        <v>0</v>
      </c>
      <c r="L69" s="166">
        <f t="shared" si="23"/>
        <v>0</v>
      </c>
      <c r="M69" s="165">
        <f t="shared" si="25"/>
        <v>0</v>
      </c>
      <c r="N69" s="166">
        <f t="shared" si="24"/>
        <v>0</v>
      </c>
      <c r="O69" s="166">
        <f t="shared" si="20"/>
        <v>0</v>
      </c>
    </row>
    <row r="70" spans="1:15" s="104" customFormat="1" ht="12.75">
      <c r="A70" s="110" t="s">
        <v>243</v>
      </c>
      <c r="B70" s="111" t="s">
        <v>106</v>
      </c>
      <c r="C70" s="110" t="s">
        <v>170</v>
      </c>
      <c r="D70" s="115">
        <v>4</v>
      </c>
      <c r="E70" s="69"/>
      <c r="F70" s="149"/>
      <c r="G70" s="71">
        <f t="shared" si="21"/>
        <v>0</v>
      </c>
      <c r="H70" s="70"/>
      <c r="I70" s="71"/>
      <c r="J70" s="70">
        <f t="shared" si="19"/>
        <v>0</v>
      </c>
      <c r="K70" s="71">
        <f t="shared" si="22"/>
        <v>0</v>
      </c>
      <c r="L70" s="70">
        <f t="shared" si="23"/>
        <v>0</v>
      </c>
      <c r="M70" s="71">
        <f t="shared" si="25"/>
        <v>0</v>
      </c>
      <c r="N70" s="70">
        <f t="shared" si="24"/>
        <v>0</v>
      </c>
      <c r="O70" s="70">
        <f t="shared" si="20"/>
        <v>0</v>
      </c>
    </row>
    <row r="71" spans="1:15" s="104" customFormat="1" ht="51">
      <c r="A71" s="110" t="s">
        <v>244</v>
      </c>
      <c r="B71" s="111" t="s">
        <v>136</v>
      </c>
      <c r="C71" s="110" t="s">
        <v>18</v>
      </c>
      <c r="D71" s="140">
        <v>1</v>
      </c>
      <c r="E71" s="167"/>
      <c r="F71" s="149"/>
      <c r="G71" s="148">
        <f t="shared" si="21"/>
        <v>0</v>
      </c>
      <c r="H71" s="70"/>
      <c r="I71" s="165"/>
      <c r="J71" s="166">
        <f t="shared" si="19"/>
        <v>0</v>
      </c>
      <c r="K71" s="165">
        <f t="shared" si="22"/>
        <v>0</v>
      </c>
      <c r="L71" s="166">
        <f t="shared" si="23"/>
        <v>0</v>
      </c>
      <c r="M71" s="71">
        <f t="shared" si="25"/>
        <v>0</v>
      </c>
      <c r="N71" s="166">
        <f t="shared" si="24"/>
        <v>0</v>
      </c>
      <c r="O71" s="166">
        <f t="shared" si="20"/>
        <v>0</v>
      </c>
    </row>
    <row r="72" spans="1:15" s="104" customFormat="1" ht="25.5">
      <c r="A72" s="110" t="s">
        <v>398</v>
      </c>
      <c r="B72" s="111" t="s">
        <v>137</v>
      </c>
      <c r="C72" s="110" t="s">
        <v>170</v>
      </c>
      <c r="D72" s="115">
        <v>18</v>
      </c>
      <c r="E72" s="164"/>
      <c r="F72" s="149"/>
      <c r="G72" s="165">
        <f t="shared" si="21"/>
        <v>0</v>
      </c>
      <c r="H72" s="70"/>
      <c r="I72" s="165"/>
      <c r="J72" s="166">
        <f t="shared" si="19"/>
        <v>0</v>
      </c>
      <c r="K72" s="165">
        <f t="shared" si="22"/>
        <v>0</v>
      </c>
      <c r="L72" s="166">
        <f t="shared" si="23"/>
        <v>0</v>
      </c>
      <c r="M72" s="165">
        <f t="shared" si="25"/>
        <v>0</v>
      </c>
      <c r="N72" s="166">
        <f t="shared" si="24"/>
        <v>0</v>
      </c>
      <c r="O72" s="166">
        <f t="shared" si="20"/>
        <v>0</v>
      </c>
    </row>
    <row r="73" spans="1:15" s="62" customFormat="1" ht="12.75">
      <c r="A73" s="55"/>
      <c r="B73" s="56"/>
      <c r="C73" s="57"/>
      <c r="D73" s="58"/>
      <c r="E73" s="59"/>
      <c r="F73" s="60"/>
      <c r="G73" s="61"/>
      <c r="H73" s="60"/>
      <c r="I73" s="61"/>
      <c r="J73" s="60"/>
      <c r="K73" s="61"/>
      <c r="L73" s="60"/>
      <c r="M73" s="61"/>
      <c r="N73" s="60"/>
      <c r="O73" s="60"/>
    </row>
    <row r="74" spans="1:15" s="42" customFormat="1" ht="12.75">
      <c r="A74" s="43"/>
      <c r="B74" s="23" t="s">
        <v>0</v>
      </c>
      <c r="C74" s="44"/>
      <c r="D74" s="43"/>
      <c r="E74" s="45"/>
      <c r="F74" s="46"/>
      <c r="G74" s="48"/>
      <c r="H74" s="47"/>
      <c r="I74" s="48"/>
      <c r="J74" s="47"/>
      <c r="K74" s="48">
        <f>SUM(K14:K73)</f>
        <v>0</v>
      </c>
      <c r="L74" s="47">
        <f>SUM(L14:L73)</f>
        <v>0</v>
      </c>
      <c r="M74" s="48">
        <f>SUM(M14:M73)</f>
        <v>0</v>
      </c>
      <c r="N74" s="47">
        <f>SUM(N14:N73)</f>
        <v>0</v>
      </c>
      <c r="O74" s="63">
        <f>SUM(O14:O73)</f>
        <v>0</v>
      </c>
    </row>
    <row r="75" spans="10:15" ht="12.75">
      <c r="J75" s="15" t="s">
        <v>857</v>
      </c>
      <c r="K75" s="14"/>
      <c r="L75" s="14"/>
      <c r="M75" s="14">
        <f>M74*0%</f>
        <v>0</v>
      </c>
      <c r="N75" s="14"/>
      <c r="O75" s="49">
        <f>M75</f>
        <v>0</v>
      </c>
    </row>
    <row r="76" spans="10:15" ht="12.75">
      <c r="J76" s="15" t="s">
        <v>14</v>
      </c>
      <c r="K76" s="50">
        <f>SUM(K74:K75)</f>
        <v>0</v>
      </c>
      <c r="L76" s="50">
        <f>SUM(L74:L75)</f>
        <v>0</v>
      </c>
      <c r="M76" s="50">
        <f>SUM(M74:M75)</f>
        <v>0</v>
      </c>
      <c r="N76" s="50">
        <f>SUM(N74:N75)</f>
        <v>0</v>
      </c>
      <c r="O76" s="51">
        <f>SUM(O74:O75)</f>
        <v>0</v>
      </c>
    </row>
    <row r="77" spans="10:15" ht="12.75">
      <c r="J77" s="15"/>
      <c r="K77" s="64"/>
      <c r="L77" s="64"/>
      <c r="M77" s="64"/>
      <c r="N77" s="64"/>
      <c r="O77" s="65"/>
    </row>
    <row r="78" spans="2:5" ht="12.75">
      <c r="B78" s="52" t="s">
        <v>16</v>
      </c>
      <c r="E78" s="53"/>
    </row>
    <row r="79" ht="12.75">
      <c r="E79" s="53"/>
    </row>
    <row r="80" spans="1:16" s="4" customFormat="1" ht="12.75">
      <c r="A80" s="3"/>
      <c r="B80" s="52" t="s">
        <v>17</v>
      </c>
      <c r="C80" s="2"/>
      <c r="D80" s="3"/>
      <c r="E80" s="53"/>
      <c r="G80" s="5"/>
      <c r="H80" s="5"/>
      <c r="I80" s="5"/>
      <c r="J80" s="5"/>
      <c r="K80" s="5"/>
      <c r="L80" s="5"/>
      <c r="M80" s="5"/>
      <c r="N80" s="5"/>
      <c r="O80" s="6"/>
      <c r="P80" s="6"/>
    </row>
    <row r="81" spans="1:16" s="4" customFormat="1" ht="12.75">
      <c r="A81" s="3"/>
      <c r="B81" s="1"/>
      <c r="C81" s="2"/>
      <c r="D81" s="3"/>
      <c r="E81" s="53"/>
      <c r="G81" s="5"/>
      <c r="H81" s="5"/>
      <c r="I81" s="5"/>
      <c r="J81" s="5"/>
      <c r="K81" s="5"/>
      <c r="L81" s="5"/>
      <c r="M81" s="5"/>
      <c r="N81" s="5"/>
      <c r="O81" s="6"/>
      <c r="P81" s="6"/>
    </row>
  </sheetData>
  <sheetProtection/>
  <mergeCells count="9">
    <mergeCell ref="A2:O2"/>
    <mergeCell ref="A3:O3"/>
    <mergeCell ref="A5:O5"/>
    <mergeCell ref="K11:O11"/>
    <mergeCell ref="A11:A12"/>
    <mergeCell ref="B11:B12"/>
    <mergeCell ref="C11:C12"/>
    <mergeCell ref="D11:D12"/>
    <mergeCell ref="E11:J11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1">
      <selection activeCell="B89" sqref="B89"/>
    </sheetView>
  </sheetViews>
  <sheetFormatPr defaultColWidth="9.140625" defaultRowHeight="12.75"/>
  <cols>
    <col min="1" max="1" width="8.8515625" style="3" customWidth="1"/>
    <col min="2" max="2" width="33.8515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817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64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176</v>
      </c>
      <c r="B14" s="111" t="s">
        <v>400</v>
      </c>
      <c r="C14" s="112" t="s">
        <v>53</v>
      </c>
      <c r="D14" s="110">
        <v>87.9</v>
      </c>
      <c r="E14" s="69"/>
      <c r="F14" s="70"/>
      <c r="G14" s="71">
        <f>E14*F14</f>
        <v>0</v>
      </c>
      <c r="H14" s="70"/>
      <c r="I14" s="71"/>
      <c r="J14" s="70">
        <f aca="true" t="shared" si="0" ref="J14:J25">SUM(G14:I14)</f>
        <v>0</v>
      </c>
      <c r="K14" s="71">
        <f>D14*E14</f>
        <v>0</v>
      </c>
      <c r="L14" s="70">
        <f>D14*G14</f>
        <v>0</v>
      </c>
      <c r="M14" s="71"/>
      <c r="N14" s="70">
        <f>I14*D14</f>
        <v>0</v>
      </c>
      <c r="O14" s="70">
        <f aca="true" t="shared" si="1" ref="O14:O25">SUM(L14:N14)</f>
        <v>0</v>
      </c>
    </row>
    <row r="15" spans="1:15" s="72" customFormat="1" ht="63.75">
      <c r="A15" s="110" t="s">
        <v>177</v>
      </c>
      <c r="B15" s="111" t="s">
        <v>401</v>
      </c>
      <c r="C15" s="112" t="s">
        <v>53</v>
      </c>
      <c r="D15" s="110">
        <v>38.3</v>
      </c>
      <c r="E15" s="69"/>
      <c r="F15" s="70"/>
      <c r="G15" s="71">
        <f aca="true" t="shared" si="2" ref="G15:G25">E15*F15</f>
        <v>0</v>
      </c>
      <c r="H15" s="70"/>
      <c r="I15" s="71"/>
      <c r="J15" s="70">
        <f t="shared" si="0"/>
        <v>0</v>
      </c>
      <c r="K15" s="71">
        <f aca="true" t="shared" si="3" ref="K15:K25">D15*E15</f>
        <v>0</v>
      </c>
      <c r="L15" s="70">
        <f aca="true" t="shared" si="4" ref="L15:L25">D15*G15</f>
        <v>0</v>
      </c>
      <c r="M15" s="71"/>
      <c r="N15" s="70">
        <f aca="true" t="shared" si="5" ref="N15:N25">I15*D15</f>
        <v>0</v>
      </c>
      <c r="O15" s="70">
        <f t="shared" si="1"/>
        <v>0</v>
      </c>
    </row>
    <row r="16" spans="1:15" s="104" customFormat="1" ht="76.5">
      <c r="A16" s="110" t="s">
        <v>178</v>
      </c>
      <c r="B16" s="111" t="s">
        <v>58</v>
      </c>
      <c r="C16" s="112" t="s">
        <v>53</v>
      </c>
      <c r="D16" s="114">
        <v>126.2</v>
      </c>
      <c r="E16" s="164"/>
      <c r="F16" s="70"/>
      <c r="G16" s="165">
        <f t="shared" si="2"/>
        <v>0</v>
      </c>
      <c r="H16" s="166"/>
      <c r="I16" s="165"/>
      <c r="J16" s="166">
        <f t="shared" si="0"/>
        <v>0</v>
      </c>
      <c r="K16" s="165">
        <f t="shared" si="3"/>
        <v>0</v>
      </c>
      <c r="L16" s="166">
        <f t="shared" si="4"/>
        <v>0</v>
      </c>
      <c r="M16" s="165">
        <f>D16*H16</f>
        <v>0</v>
      </c>
      <c r="N16" s="166">
        <f t="shared" si="5"/>
        <v>0</v>
      </c>
      <c r="O16" s="166">
        <f t="shared" si="1"/>
        <v>0</v>
      </c>
    </row>
    <row r="17" spans="1:15" s="104" customFormat="1" ht="25.5">
      <c r="A17" s="110" t="s">
        <v>179</v>
      </c>
      <c r="B17" s="111" t="s">
        <v>59</v>
      </c>
      <c r="C17" s="112" t="s">
        <v>60</v>
      </c>
      <c r="D17" s="115">
        <v>5</v>
      </c>
      <c r="E17" s="69"/>
      <c r="F17" s="70"/>
      <c r="G17" s="71">
        <f t="shared" si="2"/>
        <v>0</v>
      </c>
      <c r="H17" s="70"/>
      <c r="I17" s="71"/>
      <c r="J17" s="70">
        <f t="shared" si="0"/>
        <v>0</v>
      </c>
      <c r="K17" s="71">
        <f t="shared" si="3"/>
        <v>0</v>
      </c>
      <c r="L17" s="70">
        <f t="shared" si="4"/>
        <v>0</v>
      </c>
      <c r="M17" s="71"/>
      <c r="N17" s="70">
        <f t="shared" si="5"/>
        <v>0</v>
      </c>
      <c r="O17" s="70">
        <f t="shared" si="1"/>
        <v>0</v>
      </c>
    </row>
    <row r="18" spans="1:15" s="104" customFormat="1" ht="25.5">
      <c r="A18" s="110" t="s">
        <v>180</v>
      </c>
      <c r="B18" s="111" t="s">
        <v>66</v>
      </c>
      <c r="C18" s="112" t="s">
        <v>53</v>
      </c>
      <c r="D18" s="114">
        <v>467.5</v>
      </c>
      <c r="E18" s="69"/>
      <c r="F18" s="70"/>
      <c r="G18" s="71">
        <f t="shared" si="2"/>
        <v>0</v>
      </c>
      <c r="H18" s="70"/>
      <c r="I18" s="71"/>
      <c r="J18" s="70">
        <f t="shared" si="0"/>
        <v>0</v>
      </c>
      <c r="K18" s="71">
        <f t="shared" si="3"/>
        <v>0</v>
      </c>
      <c r="L18" s="70">
        <f t="shared" si="4"/>
        <v>0</v>
      </c>
      <c r="M18" s="71"/>
      <c r="N18" s="70">
        <f t="shared" si="5"/>
        <v>0</v>
      </c>
      <c r="O18" s="70">
        <f t="shared" si="1"/>
        <v>0</v>
      </c>
    </row>
    <row r="19" spans="1:15" s="104" customFormat="1" ht="38.25">
      <c r="A19" s="110" t="s">
        <v>181</v>
      </c>
      <c r="B19" s="111" t="s">
        <v>464</v>
      </c>
      <c r="C19" s="112" t="s">
        <v>68</v>
      </c>
      <c r="D19" s="114">
        <v>332</v>
      </c>
      <c r="E19" s="69"/>
      <c r="F19" s="70"/>
      <c r="G19" s="165">
        <f t="shared" si="2"/>
        <v>0</v>
      </c>
      <c r="H19" s="70"/>
      <c r="I19" s="71"/>
      <c r="J19" s="166">
        <f t="shared" si="0"/>
        <v>0</v>
      </c>
      <c r="K19" s="165">
        <f t="shared" si="3"/>
        <v>0</v>
      </c>
      <c r="L19" s="166">
        <f t="shared" si="4"/>
        <v>0</v>
      </c>
      <c r="M19" s="165"/>
      <c r="N19" s="166">
        <f t="shared" si="5"/>
        <v>0</v>
      </c>
      <c r="O19" s="166">
        <f t="shared" si="1"/>
        <v>0</v>
      </c>
    </row>
    <row r="20" spans="1:15" s="104" customFormat="1" ht="38.25">
      <c r="A20" s="110" t="s">
        <v>182</v>
      </c>
      <c r="B20" s="111" t="s">
        <v>402</v>
      </c>
      <c r="C20" s="112" t="s">
        <v>68</v>
      </c>
      <c r="D20" s="114">
        <v>332</v>
      </c>
      <c r="E20" s="69"/>
      <c r="F20" s="70"/>
      <c r="G20" s="71">
        <f t="shared" si="2"/>
        <v>0</v>
      </c>
      <c r="H20" s="70"/>
      <c r="I20" s="71"/>
      <c r="J20" s="70">
        <f t="shared" si="0"/>
        <v>0</v>
      </c>
      <c r="K20" s="71">
        <f t="shared" si="3"/>
        <v>0</v>
      </c>
      <c r="L20" s="70">
        <f t="shared" si="4"/>
        <v>0</v>
      </c>
      <c r="M20" s="71">
        <f>D20*H20</f>
        <v>0</v>
      </c>
      <c r="N20" s="70">
        <f t="shared" si="5"/>
        <v>0</v>
      </c>
      <c r="O20" s="70">
        <f t="shared" si="1"/>
        <v>0</v>
      </c>
    </row>
    <row r="21" spans="1:15" s="104" customFormat="1" ht="63.75">
      <c r="A21" s="110" t="s">
        <v>183</v>
      </c>
      <c r="B21" s="111" t="s">
        <v>72</v>
      </c>
      <c r="C21" s="112" t="s">
        <v>68</v>
      </c>
      <c r="D21" s="114">
        <v>240.3</v>
      </c>
      <c r="E21" s="164"/>
      <c r="F21" s="70"/>
      <c r="G21" s="165">
        <f t="shared" si="2"/>
        <v>0</v>
      </c>
      <c r="H21" s="166"/>
      <c r="I21" s="165"/>
      <c r="J21" s="166">
        <f t="shared" si="0"/>
        <v>0</v>
      </c>
      <c r="K21" s="165">
        <f t="shared" si="3"/>
        <v>0</v>
      </c>
      <c r="L21" s="166">
        <f t="shared" si="4"/>
        <v>0</v>
      </c>
      <c r="M21" s="165"/>
      <c r="N21" s="166">
        <f t="shared" si="5"/>
        <v>0</v>
      </c>
      <c r="O21" s="166">
        <f t="shared" si="1"/>
        <v>0</v>
      </c>
    </row>
    <row r="22" spans="1:15" s="104" customFormat="1" ht="89.25">
      <c r="A22" s="110" t="s">
        <v>184</v>
      </c>
      <c r="B22" s="111" t="s">
        <v>73</v>
      </c>
      <c r="C22" s="112" t="s">
        <v>68</v>
      </c>
      <c r="D22" s="114">
        <v>240.3</v>
      </c>
      <c r="E22" s="69"/>
      <c r="F22" s="70"/>
      <c r="G22" s="71">
        <f t="shared" si="2"/>
        <v>0</v>
      </c>
      <c r="H22" s="70"/>
      <c r="I22" s="71"/>
      <c r="J22" s="70">
        <f t="shared" si="0"/>
        <v>0</v>
      </c>
      <c r="K22" s="71">
        <f t="shared" si="3"/>
        <v>0</v>
      </c>
      <c r="L22" s="70">
        <f t="shared" si="4"/>
        <v>0</v>
      </c>
      <c r="M22" s="71">
        <f>D22*H22</f>
        <v>0</v>
      </c>
      <c r="N22" s="70">
        <f t="shared" si="5"/>
        <v>0</v>
      </c>
      <c r="O22" s="70">
        <f t="shared" si="1"/>
        <v>0</v>
      </c>
    </row>
    <row r="23" spans="1:15" s="104" customFormat="1" ht="25.5">
      <c r="A23" s="110" t="s">
        <v>185</v>
      </c>
      <c r="B23" s="111" t="s">
        <v>74</v>
      </c>
      <c r="C23" s="112" t="s">
        <v>75</v>
      </c>
      <c r="D23" s="114">
        <v>19.1</v>
      </c>
      <c r="E23" s="167"/>
      <c r="F23" s="70"/>
      <c r="G23" s="148">
        <f t="shared" si="2"/>
        <v>0</v>
      </c>
      <c r="H23" s="166"/>
      <c r="I23" s="165"/>
      <c r="J23" s="166">
        <f t="shared" si="0"/>
        <v>0</v>
      </c>
      <c r="K23" s="165">
        <f t="shared" si="3"/>
        <v>0</v>
      </c>
      <c r="L23" s="166">
        <f t="shared" si="4"/>
        <v>0</v>
      </c>
      <c r="M23" s="71">
        <f>D23*H23</f>
        <v>0</v>
      </c>
      <c r="N23" s="166">
        <f t="shared" si="5"/>
        <v>0</v>
      </c>
      <c r="O23" s="166">
        <f t="shared" si="1"/>
        <v>0</v>
      </c>
    </row>
    <row r="24" spans="1:15" s="104" customFormat="1" ht="14.25">
      <c r="A24" s="110" t="s">
        <v>186</v>
      </c>
      <c r="B24" s="111" t="s">
        <v>76</v>
      </c>
      <c r="C24" s="112" t="s">
        <v>75</v>
      </c>
      <c r="D24" s="114">
        <v>41.6</v>
      </c>
      <c r="E24" s="167"/>
      <c r="F24" s="70"/>
      <c r="G24" s="148">
        <f t="shared" si="2"/>
        <v>0</v>
      </c>
      <c r="H24" s="166"/>
      <c r="I24" s="165"/>
      <c r="J24" s="166">
        <f t="shared" si="0"/>
        <v>0</v>
      </c>
      <c r="K24" s="165">
        <f t="shared" si="3"/>
        <v>0</v>
      </c>
      <c r="L24" s="166">
        <f t="shared" si="4"/>
        <v>0</v>
      </c>
      <c r="M24" s="71">
        <f>D24*H24</f>
        <v>0</v>
      </c>
      <c r="N24" s="166">
        <f t="shared" si="5"/>
        <v>0</v>
      </c>
      <c r="O24" s="166">
        <f t="shared" si="1"/>
        <v>0</v>
      </c>
    </row>
    <row r="25" spans="1:15" s="104" customFormat="1" ht="12.75">
      <c r="A25" s="110"/>
      <c r="B25" s="111" t="s">
        <v>77</v>
      </c>
      <c r="C25" s="112" t="s">
        <v>53</v>
      </c>
      <c r="D25" s="114">
        <v>126.2</v>
      </c>
      <c r="E25" s="168"/>
      <c r="F25" s="70"/>
      <c r="G25" s="165">
        <f t="shared" si="2"/>
        <v>0</v>
      </c>
      <c r="H25" s="70"/>
      <c r="I25" s="165"/>
      <c r="J25" s="166">
        <f t="shared" si="0"/>
        <v>0</v>
      </c>
      <c r="K25" s="165">
        <f t="shared" si="3"/>
        <v>0</v>
      </c>
      <c r="L25" s="166">
        <f t="shared" si="4"/>
        <v>0</v>
      </c>
      <c r="M25" s="165"/>
      <c r="N25" s="166">
        <f t="shared" si="5"/>
        <v>0</v>
      </c>
      <c r="O25" s="166">
        <f t="shared" si="1"/>
        <v>0</v>
      </c>
    </row>
    <row r="26" spans="1:15" s="104" customFormat="1" ht="13.5" customHeight="1">
      <c r="A26" s="110"/>
      <c r="B26" s="150" t="s">
        <v>78</v>
      </c>
      <c r="C26" s="150"/>
      <c r="D26" s="150"/>
      <c r="E26" s="146"/>
      <c r="F26" s="147"/>
      <c r="G26" s="148"/>
      <c r="H26" s="149"/>
      <c r="I26" s="148"/>
      <c r="J26" s="149"/>
      <c r="K26" s="148"/>
      <c r="L26" s="149"/>
      <c r="M26" s="148"/>
      <c r="N26" s="149"/>
      <c r="O26" s="147"/>
    </row>
    <row r="27" spans="1:15" s="104" customFormat="1" ht="63.75">
      <c r="A27" s="110" t="s">
        <v>187</v>
      </c>
      <c r="B27" s="111" t="s">
        <v>79</v>
      </c>
      <c r="C27" s="112" t="s">
        <v>53</v>
      </c>
      <c r="D27" s="114">
        <v>5.1</v>
      </c>
      <c r="E27" s="69"/>
      <c r="F27" s="70"/>
      <c r="G27" s="71">
        <f aca="true" t="shared" si="6" ref="G27:G32">E27*F27</f>
        <v>0</v>
      </c>
      <c r="H27" s="70"/>
      <c r="I27" s="71"/>
      <c r="J27" s="70">
        <f aca="true" t="shared" si="7" ref="J27:J32">SUM(G27:I27)</f>
        <v>0</v>
      </c>
      <c r="K27" s="71">
        <f aca="true" t="shared" si="8" ref="K27:K32">D27*E27</f>
        <v>0</v>
      </c>
      <c r="L27" s="70">
        <f aca="true" t="shared" si="9" ref="L27:L32">D27*G27</f>
        <v>0</v>
      </c>
      <c r="M27" s="71"/>
      <c r="N27" s="70">
        <f aca="true" t="shared" si="10" ref="N27:N32">I27*D27</f>
        <v>0</v>
      </c>
      <c r="O27" s="70">
        <f aca="true" t="shared" si="11" ref="O27:O32">SUM(L27:N27)</f>
        <v>0</v>
      </c>
    </row>
    <row r="28" spans="1:15" s="104" customFormat="1" ht="38.25">
      <c r="A28" s="110" t="s">
        <v>188</v>
      </c>
      <c r="B28" s="111" t="s">
        <v>403</v>
      </c>
      <c r="C28" s="112" t="s">
        <v>68</v>
      </c>
      <c r="D28" s="114">
        <v>2.4</v>
      </c>
      <c r="E28" s="164"/>
      <c r="F28" s="70"/>
      <c r="G28" s="165">
        <f t="shared" si="6"/>
        <v>0</v>
      </c>
      <c r="H28" s="166"/>
      <c r="I28" s="165"/>
      <c r="J28" s="166">
        <f t="shared" si="7"/>
        <v>0</v>
      </c>
      <c r="K28" s="165">
        <f t="shared" si="8"/>
        <v>0</v>
      </c>
      <c r="L28" s="166">
        <f t="shared" si="9"/>
        <v>0</v>
      </c>
      <c r="M28" s="165"/>
      <c r="N28" s="166">
        <f t="shared" si="10"/>
        <v>0</v>
      </c>
      <c r="O28" s="166">
        <f t="shared" si="11"/>
        <v>0</v>
      </c>
    </row>
    <row r="29" spans="1:15" s="104" customFormat="1" ht="63.75">
      <c r="A29" s="110" t="s">
        <v>189</v>
      </c>
      <c r="B29" s="111" t="s">
        <v>404</v>
      </c>
      <c r="C29" s="112" t="s">
        <v>68</v>
      </c>
      <c r="D29" s="114">
        <v>2.4</v>
      </c>
      <c r="E29" s="69"/>
      <c r="F29" s="70"/>
      <c r="G29" s="71">
        <f t="shared" si="6"/>
        <v>0</v>
      </c>
      <c r="H29" s="70"/>
      <c r="I29" s="71"/>
      <c r="J29" s="70">
        <f t="shared" si="7"/>
        <v>0</v>
      </c>
      <c r="K29" s="71">
        <f t="shared" si="8"/>
        <v>0</v>
      </c>
      <c r="L29" s="70">
        <f t="shared" si="9"/>
        <v>0</v>
      </c>
      <c r="M29" s="71">
        <f>D29*H29</f>
        <v>0</v>
      </c>
      <c r="N29" s="70">
        <f t="shared" si="10"/>
        <v>0</v>
      </c>
      <c r="O29" s="70">
        <f t="shared" si="11"/>
        <v>0</v>
      </c>
    </row>
    <row r="30" spans="1:15" s="104" customFormat="1" ht="25.5">
      <c r="A30" s="110" t="s">
        <v>190</v>
      </c>
      <c r="B30" s="111" t="s">
        <v>74</v>
      </c>
      <c r="C30" s="112" t="s">
        <v>75</v>
      </c>
      <c r="D30" s="114">
        <v>0.7</v>
      </c>
      <c r="E30" s="167"/>
      <c r="F30" s="70"/>
      <c r="G30" s="148">
        <f t="shared" si="6"/>
        <v>0</v>
      </c>
      <c r="H30" s="166"/>
      <c r="I30" s="165"/>
      <c r="J30" s="166">
        <f t="shared" si="7"/>
        <v>0</v>
      </c>
      <c r="K30" s="165">
        <f t="shared" si="8"/>
        <v>0</v>
      </c>
      <c r="L30" s="166">
        <f t="shared" si="9"/>
        <v>0</v>
      </c>
      <c r="M30" s="71">
        <f>D30*H30</f>
        <v>0</v>
      </c>
      <c r="N30" s="166">
        <f t="shared" si="10"/>
        <v>0</v>
      </c>
      <c r="O30" s="166">
        <f t="shared" si="11"/>
        <v>0</v>
      </c>
    </row>
    <row r="31" spans="1:15" s="104" customFormat="1" ht="14.25">
      <c r="A31" s="110" t="s">
        <v>191</v>
      </c>
      <c r="B31" s="111" t="s">
        <v>76</v>
      </c>
      <c r="C31" s="112" t="s">
        <v>75</v>
      </c>
      <c r="D31" s="114">
        <v>1.5</v>
      </c>
      <c r="E31" s="167"/>
      <c r="F31" s="70"/>
      <c r="G31" s="148">
        <f t="shared" si="6"/>
        <v>0</v>
      </c>
      <c r="H31" s="166"/>
      <c r="I31" s="165"/>
      <c r="J31" s="166">
        <f t="shared" si="7"/>
        <v>0</v>
      </c>
      <c r="K31" s="165">
        <f t="shared" si="8"/>
        <v>0</v>
      </c>
      <c r="L31" s="166">
        <f t="shared" si="9"/>
        <v>0</v>
      </c>
      <c r="M31" s="71">
        <f>D31*H31</f>
        <v>0</v>
      </c>
      <c r="N31" s="166">
        <f t="shared" si="10"/>
        <v>0</v>
      </c>
      <c r="O31" s="166">
        <f t="shared" si="11"/>
        <v>0</v>
      </c>
    </row>
    <row r="32" spans="1:15" s="104" customFormat="1" ht="12.75">
      <c r="A32" s="110" t="s">
        <v>192</v>
      </c>
      <c r="B32" s="111" t="s">
        <v>77</v>
      </c>
      <c r="C32" s="112" t="s">
        <v>53</v>
      </c>
      <c r="D32" s="114">
        <v>5.1</v>
      </c>
      <c r="E32" s="168"/>
      <c r="F32" s="70"/>
      <c r="G32" s="165">
        <f t="shared" si="6"/>
        <v>0</v>
      </c>
      <c r="H32" s="70"/>
      <c r="I32" s="165"/>
      <c r="J32" s="166">
        <f t="shared" si="7"/>
        <v>0</v>
      </c>
      <c r="K32" s="165">
        <f t="shared" si="8"/>
        <v>0</v>
      </c>
      <c r="L32" s="166">
        <f t="shared" si="9"/>
        <v>0</v>
      </c>
      <c r="M32" s="165"/>
      <c r="N32" s="166">
        <f t="shared" si="10"/>
        <v>0</v>
      </c>
      <c r="O32" s="166">
        <f t="shared" si="11"/>
        <v>0</v>
      </c>
    </row>
    <row r="33" spans="1:15" s="104" customFormat="1" ht="25.5">
      <c r="A33" s="143">
        <v>2</v>
      </c>
      <c r="B33" s="144" t="s">
        <v>84</v>
      </c>
      <c r="C33" s="145"/>
      <c r="D33" s="99"/>
      <c r="E33" s="146"/>
      <c r="F33" s="147"/>
      <c r="G33" s="148"/>
      <c r="H33" s="149"/>
      <c r="I33" s="148"/>
      <c r="J33" s="149"/>
      <c r="K33" s="148"/>
      <c r="L33" s="149"/>
      <c r="M33" s="148"/>
      <c r="N33" s="149"/>
      <c r="O33" s="147"/>
    </row>
    <row r="34" spans="1:15" s="104" customFormat="1" ht="63.75">
      <c r="A34" s="110" t="s">
        <v>208</v>
      </c>
      <c r="B34" s="117" t="s">
        <v>385</v>
      </c>
      <c r="C34" s="118" t="s">
        <v>53</v>
      </c>
      <c r="D34" s="114">
        <v>87.9</v>
      </c>
      <c r="E34" s="167"/>
      <c r="F34" s="149"/>
      <c r="G34" s="148">
        <f>E34*F34</f>
        <v>0</v>
      </c>
      <c r="H34" s="70"/>
      <c r="I34" s="165"/>
      <c r="J34" s="166">
        <f>SUM(G34:I34)</f>
        <v>0</v>
      </c>
      <c r="K34" s="165">
        <f>D34*E34</f>
        <v>0</v>
      </c>
      <c r="L34" s="166">
        <f>D34*G34</f>
        <v>0</v>
      </c>
      <c r="M34" s="71">
        <f>D34*H34</f>
        <v>0</v>
      </c>
      <c r="N34" s="166">
        <f>I34*D34</f>
        <v>0</v>
      </c>
      <c r="O34" s="166">
        <f>SUM(L34:N34)</f>
        <v>0</v>
      </c>
    </row>
    <row r="35" spans="1:15" s="104" customFormat="1" ht="63.75">
      <c r="A35" s="110" t="s">
        <v>209</v>
      </c>
      <c r="B35" s="117" t="s">
        <v>405</v>
      </c>
      <c r="C35" s="118" t="s">
        <v>53</v>
      </c>
      <c r="D35" s="114">
        <v>5.1</v>
      </c>
      <c r="E35" s="167"/>
      <c r="F35" s="149"/>
      <c r="G35" s="148">
        <f>E35*F35</f>
        <v>0</v>
      </c>
      <c r="H35" s="70"/>
      <c r="I35" s="165"/>
      <c r="J35" s="166">
        <f>SUM(G35:I35)</f>
        <v>0</v>
      </c>
      <c r="K35" s="165">
        <f>D35*E35</f>
        <v>0</v>
      </c>
      <c r="L35" s="166">
        <f>D35*G35</f>
        <v>0</v>
      </c>
      <c r="M35" s="71">
        <f>D35*H35</f>
        <v>0</v>
      </c>
      <c r="N35" s="166">
        <f>I35*D35</f>
        <v>0</v>
      </c>
      <c r="O35" s="166">
        <f>SUM(L35:N35)</f>
        <v>0</v>
      </c>
    </row>
    <row r="36" spans="1:15" s="104" customFormat="1" ht="89.25">
      <c r="A36" s="110" t="s">
        <v>210</v>
      </c>
      <c r="B36" s="177" t="s">
        <v>480</v>
      </c>
      <c r="C36" s="110" t="s">
        <v>18</v>
      </c>
      <c r="D36" s="120">
        <v>2</v>
      </c>
      <c r="E36" s="164"/>
      <c r="F36" s="166"/>
      <c r="G36" s="165">
        <f>E36*F36</f>
        <v>0</v>
      </c>
      <c r="H36" s="166"/>
      <c r="I36" s="165"/>
      <c r="J36" s="170">
        <f>SUM(G36:I36)</f>
        <v>0</v>
      </c>
      <c r="K36" s="165">
        <f>D36*E36</f>
        <v>0</v>
      </c>
      <c r="L36" s="166">
        <f>D36*G36</f>
        <v>0</v>
      </c>
      <c r="M36" s="165">
        <f>D36*H36</f>
        <v>0</v>
      </c>
      <c r="N36" s="166">
        <f>I36*D36</f>
        <v>0</v>
      </c>
      <c r="O36" s="166">
        <f>SUM(L36:N36)</f>
        <v>0</v>
      </c>
    </row>
    <row r="37" spans="1:15" s="104" customFormat="1" ht="25.5">
      <c r="A37" s="110" t="s">
        <v>211</v>
      </c>
      <c r="B37" s="121" t="s">
        <v>101</v>
      </c>
      <c r="C37" s="118" t="s">
        <v>60</v>
      </c>
      <c r="D37" s="120">
        <v>1</v>
      </c>
      <c r="E37" s="146"/>
      <c r="F37" s="147"/>
      <c r="G37" s="148"/>
      <c r="H37" s="149"/>
      <c r="I37" s="148"/>
      <c r="J37" s="149"/>
      <c r="K37" s="148"/>
      <c r="L37" s="149"/>
      <c r="M37" s="148"/>
      <c r="N37" s="149"/>
      <c r="O37" s="147"/>
    </row>
    <row r="38" spans="1:15" s="104" customFormat="1" ht="12.75">
      <c r="A38" s="110" t="s">
        <v>465</v>
      </c>
      <c r="B38" s="117" t="s">
        <v>173</v>
      </c>
      <c r="C38" s="110" t="s">
        <v>170</v>
      </c>
      <c r="D38" s="133">
        <v>1</v>
      </c>
      <c r="E38" s="167"/>
      <c r="F38" s="149"/>
      <c r="G38" s="148">
        <f aca="true" t="shared" si="12" ref="G38:G50">E38*F38</f>
        <v>0</v>
      </c>
      <c r="H38" s="70"/>
      <c r="I38" s="165"/>
      <c r="J38" s="166">
        <f aca="true" t="shared" si="13" ref="J38:J44">SUM(G38:I38)</f>
        <v>0</v>
      </c>
      <c r="K38" s="165">
        <f aca="true" t="shared" si="14" ref="K38:K50">D38*E38</f>
        <v>0</v>
      </c>
      <c r="L38" s="166">
        <f aca="true" t="shared" si="15" ref="L38:L50">D38*G38</f>
        <v>0</v>
      </c>
      <c r="M38" s="165">
        <f>D38*H38</f>
        <v>0</v>
      </c>
      <c r="N38" s="166">
        <f aca="true" t="shared" si="16" ref="N38:N50">I38*D38</f>
        <v>0</v>
      </c>
      <c r="O38" s="166">
        <f aca="true" t="shared" si="17" ref="O38:O44">SUM(L38:N38)</f>
        <v>0</v>
      </c>
    </row>
    <row r="39" spans="1:15" s="104" customFormat="1" ht="18" customHeight="1">
      <c r="A39" s="110" t="s">
        <v>466</v>
      </c>
      <c r="B39" s="117" t="s">
        <v>174</v>
      </c>
      <c r="C39" s="110" t="s">
        <v>170</v>
      </c>
      <c r="D39" s="133">
        <v>1</v>
      </c>
      <c r="E39" s="167"/>
      <c r="F39" s="149"/>
      <c r="G39" s="148">
        <f t="shared" si="12"/>
        <v>0</v>
      </c>
      <c r="H39" s="70"/>
      <c r="I39" s="165"/>
      <c r="J39" s="166">
        <f t="shared" si="13"/>
        <v>0</v>
      </c>
      <c r="K39" s="165">
        <f t="shared" si="14"/>
        <v>0</v>
      </c>
      <c r="L39" s="166">
        <f t="shared" si="15"/>
        <v>0</v>
      </c>
      <c r="M39" s="165">
        <f>D39*H39</f>
        <v>0</v>
      </c>
      <c r="N39" s="166">
        <f t="shared" si="16"/>
        <v>0</v>
      </c>
      <c r="O39" s="166">
        <f t="shared" si="17"/>
        <v>0</v>
      </c>
    </row>
    <row r="40" spans="1:15" s="104" customFormat="1" ht="12.75">
      <c r="A40" s="110" t="s">
        <v>467</v>
      </c>
      <c r="B40" s="117" t="s">
        <v>175</v>
      </c>
      <c r="C40" s="134" t="s">
        <v>53</v>
      </c>
      <c r="D40" s="133">
        <v>1.5</v>
      </c>
      <c r="E40" s="167"/>
      <c r="F40" s="149"/>
      <c r="G40" s="148">
        <f t="shared" si="12"/>
        <v>0</v>
      </c>
      <c r="H40" s="70"/>
      <c r="I40" s="165"/>
      <c r="J40" s="166">
        <f t="shared" si="13"/>
        <v>0</v>
      </c>
      <c r="K40" s="165">
        <f t="shared" si="14"/>
        <v>0</v>
      </c>
      <c r="L40" s="166">
        <f t="shared" si="15"/>
        <v>0</v>
      </c>
      <c r="M40" s="165">
        <f>D40*H40</f>
        <v>0</v>
      </c>
      <c r="N40" s="166">
        <f t="shared" si="16"/>
        <v>0</v>
      </c>
      <c r="O40" s="166">
        <f t="shared" si="17"/>
        <v>0</v>
      </c>
    </row>
    <row r="41" spans="1:15" s="104" customFormat="1" ht="51">
      <c r="A41" s="110" t="s">
        <v>215</v>
      </c>
      <c r="B41" s="111" t="s">
        <v>102</v>
      </c>
      <c r="C41" s="110" t="s">
        <v>170</v>
      </c>
      <c r="D41" s="122">
        <v>1</v>
      </c>
      <c r="E41" s="164"/>
      <c r="F41" s="149"/>
      <c r="G41" s="165">
        <f t="shared" si="12"/>
        <v>0</v>
      </c>
      <c r="H41" s="166"/>
      <c r="I41" s="165"/>
      <c r="J41" s="166">
        <f t="shared" si="13"/>
        <v>0</v>
      </c>
      <c r="K41" s="165">
        <f t="shared" si="14"/>
        <v>0</v>
      </c>
      <c r="L41" s="166">
        <f t="shared" si="15"/>
        <v>0</v>
      </c>
      <c r="M41" s="165"/>
      <c r="N41" s="166">
        <f t="shared" si="16"/>
        <v>0</v>
      </c>
      <c r="O41" s="166">
        <f t="shared" si="17"/>
        <v>0</v>
      </c>
    </row>
    <row r="42" spans="1:15" s="104" customFormat="1" ht="25.5">
      <c r="A42" s="110" t="s">
        <v>216</v>
      </c>
      <c r="B42" s="111" t="s">
        <v>104</v>
      </c>
      <c r="C42" s="123" t="s">
        <v>60</v>
      </c>
      <c r="D42" s="122">
        <v>1</v>
      </c>
      <c r="E42" s="164"/>
      <c r="F42" s="149"/>
      <c r="G42" s="165">
        <f t="shared" si="12"/>
        <v>0</v>
      </c>
      <c r="H42" s="70"/>
      <c r="I42" s="165"/>
      <c r="J42" s="166">
        <f t="shared" si="13"/>
        <v>0</v>
      </c>
      <c r="K42" s="165">
        <f t="shared" si="14"/>
        <v>0</v>
      </c>
      <c r="L42" s="166">
        <f t="shared" si="15"/>
        <v>0</v>
      </c>
      <c r="M42" s="165">
        <f>D42*H42</f>
        <v>0</v>
      </c>
      <c r="N42" s="166">
        <f t="shared" si="16"/>
        <v>0</v>
      </c>
      <c r="O42" s="166">
        <f t="shared" si="17"/>
        <v>0</v>
      </c>
    </row>
    <row r="43" spans="1:15" s="104" customFormat="1" ht="12.75">
      <c r="A43" s="110" t="s">
        <v>217</v>
      </c>
      <c r="B43" s="111" t="s">
        <v>105</v>
      </c>
      <c r="C43" s="110" t="s">
        <v>103</v>
      </c>
      <c r="D43" s="120">
        <v>2</v>
      </c>
      <c r="E43" s="164"/>
      <c r="F43" s="149"/>
      <c r="G43" s="165">
        <f t="shared" si="12"/>
        <v>0</v>
      </c>
      <c r="H43" s="166"/>
      <c r="I43" s="165"/>
      <c r="J43" s="166">
        <f t="shared" si="13"/>
        <v>0</v>
      </c>
      <c r="K43" s="165">
        <f t="shared" si="14"/>
        <v>0</v>
      </c>
      <c r="L43" s="166">
        <f t="shared" si="15"/>
        <v>0</v>
      </c>
      <c r="M43" s="165">
        <f>D43*H43</f>
        <v>0</v>
      </c>
      <c r="N43" s="166">
        <f t="shared" si="16"/>
        <v>0</v>
      </c>
      <c r="O43" s="166">
        <f t="shared" si="17"/>
        <v>0</v>
      </c>
    </row>
    <row r="44" spans="1:15" s="104" customFormat="1" ht="25.5">
      <c r="A44" s="110" t="s">
        <v>218</v>
      </c>
      <c r="B44" s="111" t="s">
        <v>107</v>
      </c>
      <c r="C44" s="110" t="s">
        <v>108</v>
      </c>
      <c r="D44" s="120">
        <v>4</v>
      </c>
      <c r="E44" s="171"/>
      <c r="F44" s="166"/>
      <c r="G44" s="162">
        <f t="shared" si="12"/>
        <v>0</v>
      </c>
      <c r="H44" s="70"/>
      <c r="I44" s="71"/>
      <c r="J44" s="70">
        <f t="shared" si="13"/>
        <v>0</v>
      </c>
      <c r="K44" s="71">
        <f t="shared" si="14"/>
        <v>0</v>
      </c>
      <c r="L44" s="70">
        <f t="shared" si="15"/>
        <v>0</v>
      </c>
      <c r="M44" s="71">
        <f>D44*H44</f>
        <v>0</v>
      </c>
      <c r="N44" s="70">
        <f t="shared" si="16"/>
        <v>0</v>
      </c>
      <c r="O44" s="70">
        <f t="shared" si="17"/>
        <v>0</v>
      </c>
    </row>
    <row r="45" spans="1:15" s="104" customFormat="1" ht="25.5">
      <c r="A45" s="110" t="s">
        <v>219</v>
      </c>
      <c r="B45" s="124" t="s">
        <v>387</v>
      </c>
      <c r="C45" s="116" t="s">
        <v>108</v>
      </c>
      <c r="D45" s="120">
        <v>1</v>
      </c>
      <c r="E45" s="171"/>
      <c r="F45" s="166"/>
      <c r="G45" s="162">
        <f t="shared" si="12"/>
        <v>0</v>
      </c>
      <c r="H45" s="70"/>
      <c r="I45" s="71"/>
      <c r="J45" s="70">
        <f aca="true" t="shared" si="18" ref="J45:J50">SUM(G45:I45)</f>
        <v>0</v>
      </c>
      <c r="K45" s="71">
        <f t="shared" si="14"/>
        <v>0</v>
      </c>
      <c r="L45" s="70">
        <f t="shared" si="15"/>
        <v>0</v>
      </c>
      <c r="M45" s="71">
        <f>D45*H45</f>
        <v>0</v>
      </c>
      <c r="N45" s="70">
        <f t="shared" si="16"/>
        <v>0</v>
      </c>
      <c r="O45" s="70">
        <f aca="true" t="shared" si="19" ref="O45:O50">SUM(L45:N45)</f>
        <v>0</v>
      </c>
    </row>
    <row r="46" spans="1:15" s="104" customFormat="1" ht="25.5">
      <c r="A46" s="110" t="s">
        <v>220</v>
      </c>
      <c r="B46" s="111" t="s">
        <v>171</v>
      </c>
      <c r="C46" s="116" t="s">
        <v>108</v>
      </c>
      <c r="D46" s="120">
        <v>1</v>
      </c>
      <c r="E46" s="171"/>
      <c r="F46" s="166"/>
      <c r="G46" s="162">
        <f t="shared" si="12"/>
        <v>0</v>
      </c>
      <c r="H46" s="70"/>
      <c r="I46" s="71"/>
      <c r="J46" s="70">
        <f t="shared" si="18"/>
        <v>0</v>
      </c>
      <c r="K46" s="71">
        <f t="shared" si="14"/>
        <v>0</v>
      </c>
      <c r="L46" s="70">
        <f t="shared" si="15"/>
        <v>0</v>
      </c>
      <c r="M46" s="71">
        <f>D46*H46</f>
        <v>0</v>
      </c>
      <c r="N46" s="70">
        <f t="shared" si="16"/>
        <v>0</v>
      </c>
      <c r="O46" s="70">
        <f t="shared" si="19"/>
        <v>0</v>
      </c>
    </row>
    <row r="47" spans="1:15" s="104" customFormat="1" ht="12.75">
      <c r="A47" s="110" t="s">
        <v>221</v>
      </c>
      <c r="B47" s="111" t="s">
        <v>110</v>
      </c>
      <c r="C47" s="110" t="s">
        <v>53</v>
      </c>
      <c r="D47" s="125">
        <v>87.9</v>
      </c>
      <c r="E47" s="167"/>
      <c r="F47" s="149"/>
      <c r="G47" s="148">
        <f t="shared" si="12"/>
        <v>0</v>
      </c>
      <c r="H47" s="70"/>
      <c r="I47" s="165"/>
      <c r="J47" s="166">
        <f t="shared" si="18"/>
        <v>0</v>
      </c>
      <c r="K47" s="165">
        <f t="shared" si="14"/>
        <v>0</v>
      </c>
      <c r="L47" s="166">
        <f t="shared" si="15"/>
        <v>0</v>
      </c>
      <c r="M47" s="165"/>
      <c r="N47" s="166">
        <f t="shared" si="16"/>
        <v>0</v>
      </c>
      <c r="O47" s="166">
        <f t="shared" si="19"/>
        <v>0</v>
      </c>
    </row>
    <row r="48" spans="1:16" s="104" customFormat="1" ht="25.5">
      <c r="A48" s="110" t="s">
        <v>222</v>
      </c>
      <c r="B48" s="126" t="s">
        <v>111</v>
      </c>
      <c r="C48" s="110" t="s">
        <v>53</v>
      </c>
      <c r="D48" s="125">
        <v>87.9</v>
      </c>
      <c r="E48" s="164"/>
      <c r="F48" s="149"/>
      <c r="G48" s="165">
        <f t="shared" si="12"/>
        <v>0</v>
      </c>
      <c r="H48" s="70"/>
      <c r="I48" s="165"/>
      <c r="J48" s="166">
        <f t="shared" si="18"/>
        <v>0</v>
      </c>
      <c r="K48" s="165">
        <f t="shared" si="14"/>
        <v>0</v>
      </c>
      <c r="L48" s="166">
        <f t="shared" si="15"/>
        <v>0</v>
      </c>
      <c r="M48" s="165"/>
      <c r="N48" s="166">
        <f t="shared" si="16"/>
        <v>0</v>
      </c>
      <c r="O48" s="166">
        <f t="shared" si="19"/>
        <v>0</v>
      </c>
      <c r="P48" s="175"/>
    </row>
    <row r="49" spans="1:15" s="104" customFormat="1" ht="51">
      <c r="A49" s="110" t="s">
        <v>223</v>
      </c>
      <c r="B49" s="111" t="s">
        <v>112</v>
      </c>
      <c r="C49" s="110" t="s">
        <v>60</v>
      </c>
      <c r="D49" s="122">
        <v>6</v>
      </c>
      <c r="E49" s="164"/>
      <c r="F49" s="149"/>
      <c r="G49" s="165">
        <f t="shared" si="12"/>
        <v>0</v>
      </c>
      <c r="H49" s="166"/>
      <c r="I49" s="165"/>
      <c r="J49" s="166">
        <f t="shared" si="18"/>
        <v>0</v>
      </c>
      <c r="K49" s="165">
        <f t="shared" si="14"/>
        <v>0</v>
      </c>
      <c r="L49" s="166">
        <f t="shared" si="15"/>
        <v>0</v>
      </c>
      <c r="M49" s="165">
        <f>D49*H49</f>
        <v>0</v>
      </c>
      <c r="N49" s="166">
        <f t="shared" si="16"/>
        <v>0</v>
      </c>
      <c r="O49" s="166">
        <f t="shared" si="19"/>
        <v>0</v>
      </c>
    </row>
    <row r="50" spans="1:15" s="104" customFormat="1" ht="63.75">
      <c r="A50" s="110" t="s">
        <v>224</v>
      </c>
      <c r="B50" s="111" t="s">
        <v>113</v>
      </c>
      <c r="C50" s="110" t="s">
        <v>60</v>
      </c>
      <c r="D50" s="122">
        <v>5</v>
      </c>
      <c r="E50" s="164"/>
      <c r="F50" s="149"/>
      <c r="G50" s="165">
        <f t="shared" si="12"/>
        <v>0</v>
      </c>
      <c r="H50" s="166"/>
      <c r="I50" s="165"/>
      <c r="J50" s="166">
        <f t="shared" si="18"/>
        <v>0</v>
      </c>
      <c r="K50" s="165">
        <f t="shared" si="14"/>
        <v>0</v>
      </c>
      <c r="L50" s="166">
        <f t="shared" si="15"/>
        <v>0</v>
      </c>
      <c r="M50" s="165">
        <f>D50*H50</f>
        <v>0</v>
      </c>
      <c r="N50" s="166">
        <f t="shared" si="16"/>
        <v>0</v>
      </c>
      <c r="O50" s="166">
        <f t="shared" si="19"/>
        <v>0</v>
      </c>
    </row>
    <row r="51" spans="1:15" s="104" customFormat="1" ht="25.5">
      <c r="A51" s="143">
        <v>3</v>
      </c>
      <c r="B51" s="144" t="s">
        <v>138</v>
      </c>
      <c r="C51" s="145"/>
      <c r="D51" s="99"/>
      <c r="E51" s="146"/>
      <c r="F51" s="147"/>
      <c r="G51" s="148"/>
      <c r="H51" s="149"/>
      <c r="I51" s="148"/>
      <c r="J51" s="149"/>
      <c r="K51" s="148"/>
      <c r="L51" s="149"/>
      <c r="M51" s="148"/>
      <c r="N51" s="149"/>
      <c r="O51" s="147"/>
    </row>
    <row r="52" spans="1:15" s="104" customFormat="1" ht="76.5">
      <c r="A52" s="110" t="s">
        <v>272</v>
      </c>
      <c r="B52" s="111" t="s">
        <v>417</v>
      </c>
      <c r="C52" s="112" t="s">
        <v>18</v>
      </c>
      <c r="D52" s="115">
        <v>1</v>
      </c>
      <c r="E52" s="164"/>
      <c r="F52" s="149"/>
      <c r="G52" s="165">
        <f>E52*F52</f>
        <v>0</v>
      </c>
      <c r="H52" s="70"/>
      <c r="I52" s="165"/>
      <c r="J52" s="166">
        <f>SUM(G52:I52)</f>
        <v>0</v>
      </c>
      <c r="K52" s="165">
        <f>D52*E52</f>
        <v>0</v>
      </c>
      <c r="L52" s="166">
        <f>D52*G52</f>
        <v>0</v>
      </c>
      <c r="M52" s="165">
        <f>D52*H52</f>
        <v>0</v>
      </c>
      <c r="N52" s="166">
        <f>I52*D52</f>
        <v>0</v>
      </c>
      <c r="O52" s="166">
        <f>SUM(L52:N52)</f>
        <v>0</v>
      </c>
    </row>
    <row r="53" spans="1:15" s="104" customFormat="1" ht="25.5">
      <c r="A53" s="110" t="s">
        <v>418</v>
      </c>
      <c r="B53" s="111" t="s">
        <v>406</v>
      </c>
      <c r="C53" s="112" t="s">
        <v>18</v>
      </c>
      <c r="D53" s="115">
        <v>2</v>
      </c>
      <c r="E53" s="146"/>
      <c r="F53" s="147"/>
      <c r="G53" s="148"/>
      <c r="H53" s="149"/>
      <c r="I53" s="148"/>
      <c r="J53" s="149"/>
      <c r="K53" s="148"/>
      <c r="L53" s="149"/>
      <c r="M53" s="148"/>
      <c r="N53" s="149"/>
      <c r="O53" s="147"/>
    </row>
    <row r="54" spans="1:15" s="104" customFormat="1" ht="12.75">
      <c r="A54" s="110" t="s">
        <v>419</v>
      </c>
      <c r="B54" s="111" t="s">
        <v>140</v>
      </c>
      <c r="C54" s="112" t="s">
        <v>170</v>
      </c>
      <c r="D54" s="115">
        <v>4</v>
      </c>
      <c r="E54" s="146"/>
      <c r="F54" s="147"/>
      <c r="G54" s="148"/>
      <c r="H54" s="149"/>
      <c r="I54" s="148"/>
      <c r="J54" s="149"/>
      <c r="K54" s="148"/>
      <c r="L54" s="149"/>
      <c r="M54" s="148"/>
      <c r="N54" s="149"/>
      <c r="O54" s="147"/>
    </row>
    <row r="55" spans="1:15" s="104" customFormat="1" ht="25.5">
      <c r="A55" s="110" t="s">
        <v>420</v>
      </c>
      <c r="B55" s="111" t="s">
        <v>141</v>
      </c>
      <c r="C55" s="112" t="s">
        <v>170</v>
      </c>
      <c r="D55" s="115">
        <v>2</v>
      </c>
      <c r="E55" s="146"/>
      <c r="F55" s="147"/>
      <c r="G55" s="148"/>
      <c r="H55" s="149"/>
      <c r="I55" s="148"/>
      <c r="J55" s="149"/>
      <c r="K55" s="148"/>
      <c r="L55" s="149"/>
      <c r="M55" s="148"/>
      <c r="N55" s="149"/>
      <c r="O55" s="147"/>
    </row>
    <row r="56" spans="1:15" s="104" customFormat="1" ht="25.5">
      <c r="A56" s="110" t="s">
        <v>421</v>
      </c>
      <c r="B56" s="111" t="s">
        <v>142</v>
      </c>
      <c r="C56" s="112" t="s">
        <v>18</v>
      </c>
      <c r="D56" s="115">
        <v>2</v>
      </c>
      <c r="E56" s="146"/>
      <c r="F56" s="147"/>
      <c r="G56" s="148"/>
      <c r="H56" s="149"/>
      <c r="I56" s="148"/>
      <c r="J56" s="149"/>
      <c r="K56" s="148"/>
      <c r="L56" s="149"/>
      <c r="M56" s="148"/>
      <c r="N56" s="149"/>
      <c r="O56" s="147"/>
    </row>
    <row r="57" spans="1:15" s="104" customFormat="1" ht="12.75">
      <c r="A57" s="110" t="s">
        <v>422</v>
      </c>
      <c r="B57" s="111" t="s">
        <v>143</v>
      </c>
      <c r="C57" s="112" t="s">
        <v>18</v>
      </c>
      <c r="D57" s="115">
        <v>1</v>
      </c>
      <c r="E57" s="146"/>
      <c r="F57" s="147"/>
      <c r="G57" s="148"/>
      <c r="H57" s="149"/>
      <c r="I57" s="148"/>
      <c r="J57" s="149"/>
      <c r="K57" s="148"/>
      <c r="L57" s="149"/>
      <c r="M57" s="148"/>
      <c r="N57" s="149"/>
      <c r="O57" s="147"/>
    </row>
    <row r="58" spans="1:15" s="104" customFormat="1" ht="12.75">
      <c r="A58" s="110" t="s">
        <v>423</v>
      </c>
      <c r="B58" s="111" t="s">
        <v>144</v>
      </c>
      <c r="C58" s="112" t="s">
        <v>18</v>
      </c>
      <c r="D58" s="115">
        <v>1</v>
      </c>
      <c r="E58" s="146"/>
      <c r="F58" s="147"/>
      <c r="G58" s="148"/>
      <c r="H58" s="149"/>
      <c r="I58" s="148"/>
      <c r="J58" s="149"/>
      <c r="K58" s="148"/>
      <c r="L58" s="149"/>
      <c r="M58" s="148"/>
      <c r="N58" s="149"/>
      <c r="O58" s="147"/>
    </row>
    <row r="59" spans="1:15" s="104" customFormat="1" ht="12.75">
      <c r="A59" s="110" t="s">
        <v>424</v>
      </c>
      <c r="B59" s="111" t="s">
        <v>161</v>
      </c>
      <c r="C59" s="112" t="s">
        <v>430</v>
      </c>
      <c r="D59" s="115">
        <v>1</v>
      </c>
      <c r="E59" s="146"/>
      <c r="F59" s="147"/>
      <c r="G59" s="148"/>
      <c r="H59" s="149"/>
      <c r="I59" s="148"/>
      <c r="J59" s="149"/>
      <c r="K59" s="148"/>
      <c r="L59" s="149"/>
      <c r="M59" s="148"/>
      <c r="N59" s="149"/>
      <c r="O59" s="147"/>
    </row>
    <row r="60" spans="1:15" s="104" customFormat="1" ht="12.75">
      <c r="A60" s="110" t="s">
        <v>425</v>
      </c>
      <c r="B60" s="111" t="s">
        <v>148</v>
      </c>
      <c r="C60" s="112" t="s">
        <v>18</v>
      </c>
      <c r="D60" s="115">
        <v>1</v>
      </c>
      <c r="E60" s="146"/>
      <c r="F60" s="147"/>
      <c r="G60" s="148"/>
      <c r="H60" s="149"/>
      <c r="I60" s="148"/>
      <c r="J60" s="149"/>
      <c r="K60" s="148"/>
      <c r="L60" s="149"/>
      <c r="M60" s="148"/>
      <c r="N60" s="149"/>
      <c r="O60" s="147"/>
    </row>
    <row r="61" spans="1:15" s="104" customFormat="1" ht="12.75">
      <c r="A61" s="110" t="s">
        <v>426</v>
      </c>
      <c r="B61" s="111" t="s">
        <v>149</v>
      </c>
      <c r="C61" s="112" t="s">
        <v>18</v>
      </c>
      <c r="D61" s="115">
        <v>1</v>
      </c>
      <c r="E61" s="146"/>
      <c r="F61" s="147"/>
      <c r="G61" s="148"/>
      <c r="H61" s="149"/>
      <c r="I61" s="148"/>
      <c r="J61" s="149"/>
      <c r="K61" s="148"/>
      <c r="L61" s="149"/>
      <c r="M61" s="148"/>
      <c r="N61" s="149"/>
      <c r="O61" s="147"/>
    </row>
    <row r="62" spans="1:15" s="104" customFormat="1" ht="12.75">
      <c r="A62" s="110" t="s">
        <v>427</v>
      </c>
      <c r="B62" s="111" t="s">
        <v>150</v>
      </c>
      <c r="C62" s="112" t="s">
        <v>170</v>
      </c>
      <c r="D62" s="115">
        <v>1</v>
      </c>
      <c r="E62" s="146"/>
      <c r="F62" s="147"/>
      <c r="G62" s="148"/>
      <c r="H62" s="149"/>
      <c r="I62" s="148"/>
      <c r="J62" s="149"/>
      <c r="K62" s="148"/>
      <c r="L62" s="149"/>
      <c r="M62" s="148"/>
      <c r="N62" s="149"/>
      <c r="O62" s="147"/>
    </row>
    <row r="63" spans="1:15" s="104" customFormat="1" ht="12.75">
      <c r="A63" s="110" t="s">
        <v>428</v>
      </c>
      <c r="B63" s="111" t="s">
        <v>151</v>
      </c>
      <c r="C63" s="112" t="s">
        <v>170</v>
      </c>
      <c r="D63" s="115">
        <v>1</v>
      </c>
      <c r="E63" s="146"/>
      <c r="F63" s="147"/>
      <c r="G63" s="148"/>
      <c r="H63" s="149"/>
      <c r="I63" s="148"/>
      <c r="J63" s="149"/>
      <c r="K63" s="148"/>
      <c r="L63" s="149"/>
      <c r="M63" s="148"/>
      <c r="N63" s="149"/>
      <c r="O63" s="147"/>
    </row>
    <row r="64" spans="1:15" s="104" customFormat="1" ht="12.75">
      <c r="A64" s="110" t="s">
        <v>429</v>
      </c>
      <c r="B64" s="111" t="s">
        <v>152</v>
      </c>
      <c r="C64" s="112" t="s">
        <v>170</v>
      </c>
      <c r="D64" s="115">
        <v>1</v>
      </c>
      <c r="E64" s="146"/>
      <c r="F64" s="147"/>
      <c r="G64" s="148"/>
      <c r="H64" s="149"/>
      <c r="I64" s="148"/>
      <c r="J64" s="149"/>
      <c r="K64" s="148"/>
      <c r="L64" s="149"/>
      <c r="M64" s="148"/>
      <c r="N64" s="149"/>
      <c r="O64" s="147"/>
    </row>
    <row r="65" spans="1:15" s="104" customFormat="1" ht="12.75">
      <c r="A65" s="110" t="s">
        <v>273</v>
      </c>
      <c r="B65" s="111" t="s">
        <v>162</v>
      </c>
      <c r="C65" s="112" t="s">
        <v>170</v>
      </c>
      <c r="D65" s="115">
        <v>1</v>
      </c>
      <c r="E65" s="164"/>
      <c r="F65" s="149"/>
      <c r="G65" s="165">
        <f aca="true" t="shared" si="20" ref="G65:G73">E65*F65</f>
        <v>0</v>
      </c>
      <c r="H65" s="70"/>
      <c r="I65" s="165"/>
      <c r="J65" s="166">
        <f aca="true" t="shared" si="21" ref="J65:J73">SUM(G65:I65)</f>
        <v>0</v>
      </c>
      <c r="K65" s="165">
        <f aca="true" t="shared" si="22" ref="K65:K73">D65*E65</f>
        <v>0</v>
      </c>
      <c r="L65" s="166">
        <f aca="true" t="shared" si="23" ref="L65:L73">D65*G65</f>
        <v>0</v>
      </c>
      <c r="M65" s="165">
        <f aca="true" t="shared" si="24" ref="M65:M73">D65*H65</f>
        <v>0</v>
      </c>
      <c r="N65" s="166">
        <f aca="true" t="shared" si="25" ref="N65:N73">I65*D65</f>
        <v>0</v>
      </c>
      <c r="O65" s="166">
        <f aca="true" t="shared" si="26" ref="O65:O73">SUM(L65:N65)</f>
        <v>0</v>
      </c>
    </row>
    <row r="66" spans="1:15" s="104" customFormat="1" ht="25.5">
      <c r="A66" s="110" t="s">
        <v>274</v>
      </c>
      <c r="B66" s="111" t="s">
        <v>147</v>
      </c>
      <c r="C66" s="112" t="s">
        <v>170</v>
      </c>
      <c r="D66" s="115">
        <v>1</v>
      </c>
      <c r="E66" s="164"/>
      <c r="F66" s="149"/>
      <c r="G66" s="165">
        <f t="shared" si="20"/>
        <v>0</v>
      </c>
      <c r="H66" s="70"/>
      <c r="I66" s="165"/>
      <c r="J66" s="166">
        <f t="shared" si="21"/>
        <v>0</v>
      </c>
      <c r="K66" s="165">
        <f t="shared" si="22"/>
        <v>0</v>
      </c>
      <c r="L66" s="166">
        <f t="shared" si="23"/>
        <v>0</v>
      </c>
      <c r="M66" s="165">
        <f t="shared" si="24"/>
        <v>0</v>
      </c>
      <c r="N66" s="166">
        <f t="shared" si="25"/>
        <v>0</v>
      </c>
      <c r="O66" s="166">
        <f t="shared" si="26"/>
        <v>0</v>
      </c>
    </row>
    <row r="67" spans="1:15" s="104" customFormat="1" ht="12.75">
      <c r="A67" s="110" t="s">
        <v>275</v>
      </c>
      <c r="B67" s="111" t="s">
        <v>407</v>
      </c>
      <c r="C67" s="112" t="s">
        <v>170</v>
      </c>
      <c r="D67" s="115">
        <v>2</v>
      </c>
      <c r="E67" s="164"/>
      <c r="F67" s="149"/>
      <c r="G67" s="165">
        <f t="shared" si="20"/>
        <v>0</v>
      </c>
      <c r="H67" s="70"/>
      <c r="I67" s="165"/>
      <c r="J67" s="166">
        <f t="shared" si="21"/>
        <v>0</v>
      </c>
      <c r="K67" s="165">
        <f t="shared" si="22"/>
        <v>0</v>
      </c>
      <c r="L67" s="166">
        <f t="shared" si="23"/>
        <v>0</v>
      </c>
      <c r="M67" s="165">
        <f t="shared" si="24"/>
        <v>0</v>
      </c>
      <c r="N67" s="166">
        <f t="shared" si="25"/>
        <v>0</v>
      </c>
      <c r="O67" s="166">
        <f t="shared" si="26"/>
        <v>0</v>
      </c>
    </row>
    <row r="68" spans="1:15" s="104" customFormat="1" ht="12.75">
      <c r="A68" s="110" t="s">
        <v>276</v>
      </c>
      <c r="B68" s="111" t="s">
        <v>408</v>
      </c>
      <c r="C68" s="112" t="s">
        <v>170</v>
      </c>
      <c r="D68" s="115">
        <v>2</v>
      </c>
      <c r="E68" s="164"/>
      <c r="F68" s="149"/>
      <c r="G68" s="165">
        <f t="shared" si="20"/>
        <v>0</v>
      </c>
      <c r="H68" s="70"/>
      <c r="I68" s="165"/>
      <c r="J68" s="166">
        <f t="shared" si="21"/>
        <v>0</v>
      </c>
      <c r="K68" s="165">
        <f t="shared" si="22"/>
        <v>0</v>
      </c>
      <c r="L68" s="166">
        <f t="shared" si="23"/>
        <v>0</v>
      </c>
      <c r="M68" s="165">
        <f t="shared" si="24"/>
        <v>0</v>
      </c>
      <c r="N68" s="166">
        <f t="shared" si="25"/>
        <v>0</v>
      </c>
      <c r="O68" s="166">
        <f t="shared" si="26"/>
        <v>0</v>
      </c>
    </row>
    <row r="69" spans="1:15" s="104" customFormat="1" ht="12.75">
      <c r="A69" s="110" t="s">
        <v>277</v>
      </c>
      <c r="B69" s="111" t="s">
        <v>409</v>
      </c>
      <c r="C69" s="112" t="s">
        <v>170</v>
      </c>
      <c r="D69" s="115">
        <v>2</v>
      </c>
      <c r="E69" s="164"/>
      <c r="F69" s="149"/>
      <c r="G69" s="165">
        <f t="shared" si="20"/>
        <v>0</v>
      </c>
      <c r="H69" s="70"/>
      <c r="I69" s="165"/>
      <c r="J69" s="166">
        <f t="shared" si="21"/>
        <v>0</v>
      </c>
      <c r="K69" s="165">
        <f t="shared" si="22"/>
        <v>0</v>
      </c>
      <c r="L69" s="166">
        <f t="shared" si="23"/>
        <v>0</v>
      </c>
      <c r="M69" s="165">
        <f t="shared" si="24"/>
        <v>0</v>
      </c>
      <c r="N69" s="166">
        <f t="shared" si="25"/>
        <v>0</v>
      </c>
      <c r="O69" s="166">
        <f t="shared" si="26"/>
        <v>0</v>
      </c>
    </row>
    <row r="70" spans="1:15" s="104" customFormat="1" ht="12.75">
      <c r="A70" s="110" t="s">
        <v>278</v>
      </c>
      <c r="B70" s="111" t="s">
        <v>156</v>
      </c>
      <c r="C70" s="112" t="s">
        <v>18</v>
      </c>
      <c r="D70" s="115">
        <v>1</v>
      </c>
      <c r="E70" s="164"/>
      <c r="F70" s="149"/>
      <c r="G70" s="165">
        <f t="shared" si="20"/>
        <v>0</v>
      </c>
      <c r="H70" s="70"/>
      <c r="I70" s="165"/>
      <c r="J70" s="166">
        <f t="shared" si="21"/>
        <v>0</v>
      </c>
      <c r="K70" s="165">
        <f t="shared" si="22"/>
        <v>0</v>
      </c>
      <c r="L70" s="166">
        <f t="shared" si="23"/>
        <v>0</v>
      </c>
      <c r="M70" s="165">
        <f t="shared" si="24"/>
        <v>0</v>
      </c>
      <c r="N70" s="166">
        <f t="shared" si="25"/>
        <v>0</v>
      </c>
      <c r="O70" s="166">
        <f t="shared" si="26"/>
        <v>0</v>
      </c>
    </row>
    <row r="71" spans="1:15" s="104" customFormat="1" ht="25.5">
      <c r="A71" s="110" t="s">
        <v>279</v>
      </c>
      <c r="B71" s="111" t="s">
        <v>410</v>
      </c>
      <c r="C71" s="112" t="s">
        <v>170</v>
      </c>
      <c r="D71" s="115">
        <v>1</v>
      </c>
      <c r="E71" s="167"/>
      <c r="F71" s="149"/>
      <c r="G71" s="148">
        <f t="shared" si="20"/>
        <v>0</v>
      </c>
      <c r="H71" s="70"/>
      <c r="I71" s="165"/>
      <c r="J71" s="166">
        <f t="shared" si="21"/>
        <v>0</v>
      </c>
      <c r="K71" s="165">
        <f t="shared" si="22"/>
        <v>0</v>
      </c>
      <c r="L71" s="166">
        <f t="shared" si="23"/>
        <v>0</v>
      </c>
      <c r="M71" s="165">
        <f t="shared" si="24"/>
        <v>0</v>
      </c>
      <c r="N71" s="166">
        <f t="shared" si="25"/>
        <v>0</v>
      </c>
      <c r="O71" s="166">
        <f t="shared" si="26"/>
        <v>0</v>
      </c>
    </row>
    <row r="72" spans="1:15" s="104" customFormat="1" ht="12.75">
      <c r="A72" s="110" t="s">
        <v>280</v>
      </c>
      <c r="B72" s="111" t="s">
        <v>411</v>
      </c>
      <c r="C72" s="112" t="s">
        <v>170</v>
      </c>
      <c r="D72" s="115">
        <v>1</v>
      </c>
      <c r="E72" s="167"/>
      <c r="F72" s="149"/>
      <c r="G72" s="148">
        <f t="shared" si="20"/>
        <v>0</v>
      </c>
      <c r="H72" s="70"/>
      <c r="I72" s="165"/>
      <c r="J72" s="166">
        <f t="shared" si="21"/>
        <v>0</v>
      </c>
      <c r="K72" s="165">
        <f t="shared" si="22"/>
        <v>0</v>
      </c>
      <c r="L72" s="166">
        <f t="shared" si="23"/>
        <v>0</v>
      </c>
      <c r="M72" s="165">
        <f t="shared" si="24"/>
        <v>0</v>
      </c>
      <c r="N72" s="166">
        <f t="shared" si="25"/>
        <v>0</v>
      </c>
      <c r="O72" s="166">
        <f t="shared" si="26"/>
        <v>0</v>
      </c>
    </row>
    <row r="73" spans="1:15" s="104" customFormat="1" ht="12.75">
      <c r="A73" s="110" t="s">
        <v>281</v>
      </c>
      <c r="B73" s="111" t="s">
        <v>412</v>
      </c>
      <c r="C73" s="112" t="s">
        <v>170</v>
      </c>
      <c r="D73" s="115">
        <v>5</v>
      </c>
      <c r="E73" s="164"/>
      <c r="F73" s="149"/>
      <c r="G73" s="165">
        <f t="shared" si="20"/>
        <v>0</v>
      </c>
      <c r="H73" s="70"/>
      <c r="I73" s="165"/>
      <c r="J73" s="166">
        <f t="shared" si="21"/>
        <v>0</v>
      </c>
      <c r="K73" s="165">
        <f t="shared" si="22"/>
        <v>0</v>
      </c>
      <c r="L73" s="166">
        <f t="shared" si="23"/>
        <v>0</v>
      </c>
      <c r="M73" s="165">
        <f t="shared" si="24"/>
        <v>0</v>
      </c>
      <c r="N73" s="166">
        <f t="shared" si="25"/>
        <v>0</v>
      </c>
      <c r="O73" s="166">
        <f t="shared" si="26"/>
        <v>0</v>
      </c>
    </row>
    <row r="74" spans="1:15" s="104" customFormat="1" ht="12.75">
      <c r="A74" s="110" t="s">
        <v>282</v>
      </c>
      <c r="B74" s="111" t="s">
        <v>413</v>
      </c>
      <c r="C74" s="112" t="s">
        <v>18</v>
      </c>
      <c r="D74" s="115">
        <v>1</v>
      </c>
      <c r="E74" s="146"/>
      <c r="F74" s="147"/>
      <c r="G74" s="148"/>
      <c r="H74" s="149"/>
      <c r="I74" s="148"/>
      <c r="J74" s="149"/>
      <c r="K74" s="148"/>
      <c r="L74" s="149"/>
      <c r="M74" s="148"/>
      <c r="N74" s="149"/>
      <c r="O74" s="147"/>
    </row>
    <row r="75" spans="1:18" s="72" customFormat="1" ht="25.5">
      <c r="A75" s="110" t="s">
        <v>468</v>
      </c>
      <c r="B75" s="111" t="s">
        <v>454</v>
      </c>
      <c r="C75" s="110" t="s">
        <v>447</v>
      </c>
      <c r="D75" s="114">
        <v>0.45</v>
      </c>
      <c r="E75" s="164"/>
      <c r="F75" s="149"/>
      <c r="G75" s="165">
        <f aca="true" t="shared" si="27" ref="G75:G80">E75*F75</f>
        <v>0</v>
      </c>
      <c r="H75" s="166"/>
      <c r="I75" s="165"/>
      <c r="J75" s="166">
        <f aca="true" t="shared" si="28" ref="J75:J86">SUM(G75:I75)</f>
        <v>0</v>
      </c>
      <c r="K75" s="165">
        <f aca="true" t="shared" si="29" ref="K75:K80">D75*E75</f>
        <v>0</v>
      </c>
      <c r="L75" s="166">
        <f aca="true" t="shared" si="30" ref="L75:L80">D75*G75</f>
        <v>0</v>
      </c>
      <c r="M75" s="165">
        <f aca="true" t="shared" si="31" ref="M75:M81">D75*H75</f>
        <v>0</v>
      </c>
      <c r="N75" s="166">
        <f aca="true" t="shared" si="32" ref="N75:N80">I75*D75</f>
        <v>0</v>
      </c>
      <c r="O75" s="166">
        <f aca="true" t="shared" si="33" ref="O75:O86">SUM(L75:N75)</f>
        <v>0</v>
      </c>
      <c r="Q75" s="172"/>
      <c r="R75" s="172"/>
    </row>
    <row r="76" spans="1:18" s="72" customFormat="1" ht="15.75">
      <c r="A76" s="110" t="s">
        <v>469</v>
      </c>
      <c r="B76" s="111" t="s">
        <v>455</v>
      </c>
      <c r="C76" s="110" t="s">
        <v>447</v>
      </c>
      <c r="D76" s="114">
        <v>1.18</v>
      </c>
      <c r="E76" s="164"/>
      <c r="F76" s="149"/>
      <c r="G76" s="165">
        <f t="shared" si="27"/>
        <v>0</v>
      </c>
      <c r="H76" s="166"/>
      <c r="I76" s="165"/>
      <c r="J76" s="166">
        <f t="shared" si="28"/>
        <v>0</v>
      </c>
      <c r="K76" s="165">
        <f t="shared" si="29"/>
        <v>0</v>
      </c>
      <c r="L76" s="166">
        <f t="shared" si="30"/>
        <v>0</v>
      </c>
      <c r="M76" s="165">
        <f t="shared" si="31"/>
        <v>0</v>
      </c>
      <c r="N76" s="166">
        <f t="shared" si="32"/>
        <v>0</v>
      </c>
      <c r="O76" s="166">
        <f t="shared" si="33"/>
        <v>0</v>
      </c>
      <c r="Q76" s="172"/>
      <c r="R76" s="172"/>
    </row>
    <row r="77" spans="1:18" s="72" customFormat="1" ht="12.75">
      <c r="A77" s="110" t="s">
        <v>470</v>
      </c>
      <c r="B77" s="111" t="s">
        <v>449</v>
      </c>
      <c r="C77" s="110" t="s">
        <v>450</v>
      </c>
      <c r="D77" s="114">
        <v>147</v>
      </c>
      <c r="E77" s="173"/>
      <c r="F77" s="70"/>
      <c r="G77" s="149">
        <f t="shared" si="27"/>
        <v>0</v>
      </c>
      <c r="H77" s="163"/>
      <c r="I77" s="149"/>
      <c r="J77" s="149">
        <f t="shared" si="28"/>
        <v>0</v>
      </c>
      <c r="K77" s="149">
        <f t="shared" si="29"/>
        <v>0</v>
      </c>
      <c r="L77" s="149">
        <f t="shared" si="30"/>
        <v>0</v>
      </c>
      <c r="M77" s="149">
        <f t="shared" si="31"/>
        <v>0</v>
      </c>
      <c r="N77" s="149">
        <f t="shared" si="32"/>
        <v>0</v>
      </c>
      <c r="O77" s="166">
        <f t="shared" si="33"/>
        <v>0</v>
      </c>
      <c r="Q77" s="172"/>
      <c r="R77" s="172"/>
    </row>
    <row r="78" spans="1:18" s="72" customFormat="1" ht="25.5">
      <c r="A78" s="110" t="s">
        <v>471</v>
      </c>
      <c r="B78" s="111" t="s">
        <v>456</v>
      </c>
      <c r="C78" s="110" t="s">
        <v>170</v>
      </c>
      <c r="D78" s="114">
        <v>8</v>
      </c>
      <c r="E78" s="173"/>
      <c r="F78" s="70"/>
      <c r="G78" s="149">
        <f t="shared" si="27"/>
        <v>0</v>
      </c>
      <c r="H78" s="163"/>
      <c r="I78" s="149"/>
      <c r="J78" s="149">
        <f t="shared" si="28"/>
        <v>0</v>
      </c>
      <c r="K78" s="149">
        <f t="shared" si="29"/>
        <v>0</v>
      </c>
      <c r="L78" s="149">
        <f t="shared" si="30"/>
        <v>0</v>
      </c>
      <c r="M78" s="149">
        <f t="shared" si="31"/>
        <v>0</v>
      </c>
      <c r="N78" s="149">
        <f t="shared" si="32"/>
        <v>0</v>
      </c>
      <c r="O78" s="166">
        <f t="shared" si="33"/>
        <v>0</v>
      </c>
      <c r="Q78" s="172"/>
      <c r="R78" s="172"/>
    </row>
    <row r="79" spans="1:15" s="104" customFormat="1" ht="38.25">
      <c r="A79" s="110" t="s">
        <v>283</v>
      </c>
      <c r="B79" s="119" t="s">
        <v>414</v>
      </c>
      <c r="C79" s="112" t="s">
        <v>53</v>
      </c>
      <c r="D79" s="115">
        <v>6</v>
      </c>
      <c r="E79" s="173"/>
      <c r="F79" s="70"/>
      <c r="G79" s="149">
        <f t="shared" si="27"/>
        <v>0</v>
      </c>
      <c r="H79" s="163"/>
      <c r="I79" s="149"/>
      <c r="J79" s="149">
        <f t="shared" si="28"/>
        <v>0</v>
      </c>
      <c r="K79" s="149">
        <f t="shared" si="29"/>
        <v>0</v>
      </c>
      <c r="L79" s="149">
        <f t="shared" si="30"/>
        <v>0</v>
      </c>
      <c r="M79" s="149">
        <f t="shared" si="31"/>
        <v>0</v>
      </c>
      <c r="N79" s="149">
        <f t="shared" si="32"/>
        <v>0</v>
      </c>
      <c r="O79" s="166">
        <f t="shared" si="33"/>
        <v>0</v>
      </c>
    </row>
    <row r="80" spans="1:15" s="104" customFormat="1" ht="38.25">
      <c r="A80" s="110" t="s">
        <v>284</v>
      </c>
      <c r="B80" s="117" t="s">
        <v>415</v>
      </c>
      <c r="C80" s="112" t="s">
        <v>53</v>
      </c>
      <c r="D80" s="114">
        <v>467.5</v>
      </c>
      <c r="E80" s="173"/>
      <c r="F80" s="70"/>
      <c r="G80" s="149">
        <f t="shared" si="27"/>
        <v>0</v>
      </c>
      <c r="H80" s="163"/>
      <c r="I80" s="149"/>
      <c r="J80" s="149">
        <f t="shared" si="28"/>
        <v>0</v>
      </c>
      <c r="K80" s="149">
        <f t="shared" si="29"/>
        <v>0</v>
      </c>
      <c r="L80" s="149">
        <f t="shared" si="30"/>
        <v>0</v>
      </c>
      <c r="M80" s="149">
        <f t="shared" si="31"/>
        <v>0</v>
      </c>
      <c r="N80" s="149">
        <f t="shared" si="32"/>
        <v>0</v>
      </c>
      <c r="O80" s="166">
        <f t="shared" si="33"/>
        <v>0</v>
      </c>
    </row>
    <row r="81" spans="1:15" s="104" customFormat="1" ht="38.25">
      <c r="A81" s="110" t="s">
        <v>285</v>
      </c>
      <c r="B81" s="119" t="s">
        <v>416</v>
      </c>
      <c r="C81" s="112" t="s">
        <v>53</v>
      </c>
      <c r="D81" s="114">
        <v>32.3</v>
      </c>
      <c r="E81" s="173"/>
      <c r="F81" s="70"/>
      <c r="G81" s="149">
        <f aca="true" t="shared" si="34" ref="G81:G86">E81*F81</f>
        <v>0</v>
      </c>
      <c r="H81" s="163"/>
      <c r="I81" s="149"/>
      <c r="J81" s="149">
        <f t="shared" si="28"/>
        <v>0</v>
      </c>
      <c r="K81" s="149">
        <f aca="true" t="shared" si="35" ref="K81:K86">D81*E81</f>
        <v>0</v>
      </c>
      <c r="L81" s="149">
        <f aca="true" t="shared" si="36" ref="L81:L86">D81*G81</f>
        <v>0</v>
      </c>
      <c r="M81" s="149">
        <f t="shared" si="31"/>
        <v>0</v>
      </c>
      <c r="N81" s="149">
        <f aca="true" t="shared" si="37" ref="N81:N86">I81*D81</f>
        <v>0</v>
      </c>
      <c r="O81" s="166">
        <f t="shared" si="33"/>
        <v>0</v>
      </c>
    </row>
    <row r="82" spans="1:15" s="104" customFormat="1" ht="12.75">
      <c r="A82" s="110" t="s">
        <v>286</v>
      </c>
      <c r="B82" s="111" t="s">
        <v>167</v>
      </c>
      <c r="C82" s="110" t="s">
        <v>53</v>
      </c>
      <c r="D82" s="114">
        <v>505.8</v>
      </c>
      <c r="E82" s="167"/>
      <c r="F82" s="70"/>
      <c r="G82" s="148">
        <f t="shared" si="34"/>
        <v>0</v>
      </c>
      <c r="H82" s="70"/>
      <c r="I82" s="165"/>
      <c r="J82" s="166">
        <f t="shared" si="28"/>
        <v>0</v>
      </c>
      <c r="K82" s="165">
        <f t="shared" si="35"/>
        <v>0</v>
      </c>
      <c r="L82" s="166">
        <f t="shared" si="36"/>
        <v>0</v>
      </c>
      <c r="M82" s="165"/>
      <c r="N82" s="166">
        <f t="shared" si="37"/>
        <v>0</v>
      </c>
      <c r="O82" s="166">
        <f t="shared" si="33"/>
        <v>0</v>
      </c>
    </row>
    <row r="83" spans="1:15" s="104" customFormat="1" ht="25.5">
      <c r="A83" s="110" t="s">
        <v>287</v>
      </c>
      <c r="B83" s="126" t="s">
        <v>168</v>
      </c>
      <c r="C83" s="112" t="s">
        <v>53</v>
      </c>
      <c r="D83" s="114">
        <v>505.8</v>
      </c>
      <c r="E83" s="164"/>
      <c r="F83" s="70"/>
      <c r="G83" s="165">
        <f t="shared" si="34"/>
        <v>0</v>
      </c>
      <c r="H83" s="70"/>
      <c r="I83" s="165"/>
      <c r="J83" s="166">
        <f t="shared" si="28"/>
        <v>0</v>
      </c>
      <c r="K83" s="165">
        <f t="shared" si="35"/>
        <v>0</v>
      </c>
      <c r="L83" s="166">
        <f t="shared" si="36"/>
        <v>0</v>
      </c>
      <c r="M83" s="165"/>
      <c r="N83" s="166">
        <f t="shared" si="37"/>
        <v>0</v>
      </c>
      <c r="O83" s="166">
        <f t="shared" si="33"/>
        <v>0</v>
      </c>
    </row>
    <row r="84" spans="1:15" s="104" customFormat="1" ht="51">
      <c r="A84" s="110" t="s">
        <v>288</v>
      </c>
      <c r="B84" s="111" t="s">
        <v>112</v>
      </c>
      <c r="C84" s="110" t="s">
        <v>60</v>
      </c>
      <c r="D84" s="115">
        <v>10</v>
      </c>
      <c r="E84" s="164"/>
      <c r="F84" s="149"/>
      <c r="G84" s="165">
        <f t="shared" si="34"/>
        <v>0</v>
      </c>
      <c r="H84" s="166"/>
      <c r="I84" s="165"/>
      <c r="J84" s="166">
        <f t="shared" si="28"/>
        <v>0</v>
      </c>
      <c r="K84" s="165">
        <f t="shared" si="35"/>
        <v>0</v>
      </c>
      <c r="L84" s="166">
        <f t="shared" si="36"/>
        <v>0</v>
      </c>
      <c r="M84" s="165">
        <f>D84*H84</f>
        <v>0</v>
      </c>
      <c r="N84" s="166">
        <f t="shared" si="37"/>
        <v>0</v>
      </c>
      <c r="O84" s="166">
        <f t="shared" si="33"/>
        <v>0</v>
      </c>
    </row>
    <row r="85" spans="1:15" s="104" customFormat="1" ht="25.5">
      <c r="A85" s="110" t="s">
        <v>289</v>
      </c>
      <c r="B85" s="111" t="s">
        <v>137</v>
      </c>
      <c r="C85" s="110" t="s">
        <v>170</v>
      </c>
      <c r="D85" s="110">
        <v>4</v>
      </c>
      <c r="E85" s="164"/>
      <c r="F85" s="149"/>
      <c r="G85" s="165">
        <f t="shared" si="34"/>
        <v>0</v>
      </c>
      <c r="H85" s="70"/>
      <c r="I85" s="165"/>
      <c r="J85" s="166">
        <f t="shared" si="28"/>
        <v>0</v>
      </c>
      <c r="K85" s="165">
        <f t="shared" si="35"/>
        <v>0</v>
      </c>
      <c r="L85" s="166">
        <f t="shared" si="36"/>
        <v>0</v>
      </c>
      <c r="M85" s="165">
        <f>D85*H85</f>
        <v>0</v>
      </c>
      <c r="N85" s="166">
        <f t="shared" si="37"/>
        <v>0</v>
      </c>
      <c r="O85" s="166">
        <f t="shared" si="33"/>
        <v>0</v>
      </c>
    </row>
    <row r="86" spans="1:15" s="104" customFormat="1" ht="25.5">
      <c r="A86" s="110" t="s">
        <v>290</v>
      </c>
      <c r="B86" s="127" t="s">
        <v>869</v>
      </c>
      <c r="C86" s="112" t="s">
        <v>60</v>
      </c>
      <c r="D86" s="115">
        <v>1</v>
      </c>
      <c r="E86" s="164"/>
      <c r="F86" s="149"/>
      <c r="G86" s="165">
        <f t="shared" si="34"/>
        <v>0</v>
      </c>
      <c r="H86" s="70"/>
      <c r="I86" s="165"/>
      <c r="J86" s="166">
        <f t="shared" si="28"/>
        <v>0</v>
      </c>
      <c r="K86" s="165">
        <f t="shared" si="35"/>
        <v>0</v>
      </c>
      <c r="L86" s="166">
        <f t="shared" si="36"/>
        <v>0</v>
      </c>
      <c r="M86" s="165">
        <f>D86*H86</f>
        <v>0</v>
      </c>
      <c r="N86" s="166">
        <f t="shared" si="37"/>
        <v>0</v>
      </c>
      <c r="O86" s="166">
        <f t="shared" si="33"/>
        <v>0</v>
      </c>
    </row>
    <row r="87" spans="1:15" s="62" customFormat="1" ht="12.75">
      <c r="A87" s="55"/>
      <c r="B87" s="56"/>
      <c r="C87" s="57"/>
      <c r="D87" s="58"/>
      <c r="E87" s="59"/>
      <c r="F87" s="60"/>
      <c r="G87" s="61"/>
      <c r="H87" s="60"/>
      <c r="I87" s="61"/>
      <c r="J87" s="60"/>
      <c r="K87" s="61"/>
      <c r="L87" s="60"/>
      <c r="M87" s="61"/>
      <c r="N87" s="60"/>
      <c r="O87" s="60"/>
    </row>
    <row r="88" spans="1:15" s="42" customFormat="1" ht="12.75">
      <c r="A88" s="43"/>
      <c r="B88" s="23" t="s">
        <v>0</v>
      </c>
      <c r="C88" s="44"/>
      <c r="D88" s="43"/>
      <c r="E88" s="45"/>
      <c r="F88" s="46"/>
      <c r="G88" s="48"/>
      <c r="H88" s="47"/>
      <c r="I88" s="48"/>
      <c r="J88" s="47"/>
      <c r="K88" s="48">
        <f>SUM(K13:K87)</f>
        <v>0</v>
      </c>
      <c r="L88" s="47">
        <f>SUM(L13:L87)</f>
        <v>0</v>
      </c>
      <c r="M88" s="48">
        <f>SUM(M13:M87)</f>
        <v>0</v>
      </c>
      <c r="N88" s="47">
        <f>SUM(N13:N87)</f>
        <v>0</v>
      </c>
      <c r="O88" s="63">
        <f>SUM(O13:O87)</f>
        <v>0</v>
      </c>
    </row>
    <row r="89" spans="10:15" ht="12.75">
      <c r="J89" s="15" t="s">
        <v>850</v>
      </c>
      <c r="K89" s="14"/>
      <c r="L89" s="14"/>
      <c r="M89" s="14">
        <f>M88*0%</f>
        <v>0</v>
      </c>
      <c r="N89" s="14"/>
      <c r="O89" s="49">
        <f>M89</f>
        <v>0</v>
      </c>
    </row>
    <row r="90" spans="10:15" ht="12.75">
      <c r="J90" s="15" t="s">
        <v>14</v>
      </c>
      <c r="K90" s="50">
        <f>SUM(K88:K89)</f>
        <v>0</v>
      </c>
      <c r="L90" s="50">
        <f>SUM(L88:L89)</f>
        <v>0</v>
      </c>
      <c r="M90" s="50">
        <f>SUM(M88:M89)</f>
        <v>0</v>
      </c>
      <c r="N90" s="50">
        <f>SUM(N88:N89)</f>
        <v>0</v>
      </c>
      <c r="O90" s="51">
        <f>SUM(O88:O89)</f>
        <v>0</v>
      </c>
    </row>
    <row r="91" spans="10:15" ht="12.75">
      <c r="J91" s="15"/>
      <c r="K91" s="64"/>
      <c r="L91" s="64"/>
      <c r="M91" s="64"/>
      <c r="N91" s="64"/>
      <c r="O91" s="65"/>
    </row>
    <row r="92" spans="2:5" ht="12.75">
      <c r="B92" s="52" t="s">
        <v>16</v>
      </c>
      <c r="E92" s="53"/>
    </row>
    <row r="93" ht="12.75">
      <c r="E93" s="53"/>
    </row>
    <row r="94" spans="1:16" s="4" customFormat="1" ht="12.75">
      <c r="A94" s="3"/>
      <c r="B94" s="52" t="s">
        <v>17</v>
      </c>
      <c r="C94" s="2"/>
      <c r="D94" s="3"/>
      <c r="E94" s="53"/>
      <c r="G94" s="5"/>
      <c r="H94" s="5"/>
      <c r="I94" s="5"/>
      <c r="J94" s="5"/>
      <c r="K94" s="5"/>
      <c r="L94" s="5"/>
      <c r="M94" s="5"/>
      <c r="N94" s="5"/>
      <c r="O94" s="6"/>
      <c r="P94" s="6"/>
    </row>
    <row r="95" spans="1:16" s="4" customFormat="1" ht="12.75">
      <c r="A95" s="3"/>
      <c r="B95" s="1"/>
      <c r="C95" s="2"/>
      <c r="D95" s="3"/>
      <c r="E95" s="53"/>
      <c r="G95" s="5"/>
      <c r="H95" s="5"/>
      <c r="I95" s="5"/>
      <c r="J95" s="5"/>
      <c r="K95" s="5"/>
      <c r="L95" s="5"/>
      <c r="M95" s="5"/>
      <c r="N95" s="5"/>
      <c r="O95" s="6"/>
      <c r="P95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37">
      <selection activeCell="B39" sqref="B39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6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3" t="s">
        <v>1</v>
      </c>
      <c r="B10" s="370" t="s">
        <v>2</v>
      </c>
      <c r="C10" s="368" t="s">
        <v>3</v>
      </c>
      <c r="D10" s="353" t="s">
        <v>4</v>
      </c>
      <c r="E10" s="372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8.75" customHeight="1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176</v>
      </c>
      <c r="B14" s="111" t="s">
        <v>54</v>
      </c>
      <c r="C14" s="110" t="s">
        <v>53</v>
      </c>
      <c r="D14" s="110">
        <v>1.3</v>
      </c>
      <c r="E14" s="69"/>
      <c r="F14" s="70"/>
      <c r="G14" s="71">
        <f aca="true" t="shared" si="0" ref="G14:G23">E14*F14</f>
        <v>0</v>
      </c>
      <c r="H14" s="70"/>
      <c r="I14" s="71"/>
      <c r="J14" s="70">
        <f aca="true" t="shared" si="1" ref="J14:J23">SUM(G14:I14)</f>
        <v>0</v>
      </c>
      <c r="K14" s="71">
        <f aca="true" t="shared" si="2" ref="K14:K23">D14*E14</f>
        <v>0</v>
      </c>
      <c r="L14" s="70">
        <f aca="true" t="shared" si="3" ref="L14:L23">D14*G14</f>
        <v>0</v>
      </c>
      <c r="M14" s="71"/>
      <c r="N14" s="70">
        <f aca="true" t="shared" si="4" ref="N14:N23">I14*D14</f>
        <v>0</v>
      </c>
      <c r="O14" s="70">
        <f aca="true" t="shared" si="5" ref="O14:O23">SUM(L14:N14)</f>
        <v>0</v>
      </c>
    </row>
    <row r="15" spans="1:15" s="72" customFormat="1" ht="25.5">
      <c r="A15" s="110" t="s">
        <v>177</v>
      </c>
      <c r="B15" s="111" t="s">
        <v>59</v>
      </c>
      <c r="C15" s="112" t="s">
        <v>60</v>
      </c>
      <c r="D15" s="115">
        <v>2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/>
      <c r="N15" s="70">
        <f t="shared" si="4"/>
        <v>0</v>
      </c>
      <c r="O15" s="70">
        <f t="shared" si="5"/>
        <v>0</v>
      </c>
    </row>
    <row r="16" spans="1:15" ht="25.5">
      <c r="A16" s="110" t="s">
        <v>178</v>
      </c>
      <c r="B16" s="111" t="s">
        <v>61</v>
      </c>
      <c r="C16" s="112" t="s">
        <v>53</v>
      </c>
      <c r="D16" s="114">
        <v>144.6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ht="25.5">
      <c r="A17" s="110" t="s">
        <v>179</v>
      </c>
      <c r="B17" s="111" t="s">
        <v>431</v>
      </c>
      <c r="C17" s="112" t="s">
        <v>68</v>
      </c>
      <c r="D17" s="114">
        <v>24</v>
      </c>
      <c r="E17" s="69"/>
      <c r="F17" s="70"/>
      <c r="G17" s="165">
        <f t="shared" si="0"/>
        <v>0</v>
      </c>
      <c r="H17" s="70"/>
      <c r="I17" s="71"/>
      <c r="J17" s="166">
        <f t="shared" si="1"/>
        <v>0</v>
      </c>
      <c r="K17" s="165">
        <f t="shared" si="2"/>
        <v>0</v>
      </c>
      <c r="L17" s="166">
        <f t="shared" si="3"/>
        <v>0</v>
      </c>
      <c r="M17" s="165"/>
      <c r="N17" s="166">
        <f t="shared" si="4"/>
        <v>0</v>
      </c>
      <c r="O17" s="166">
        <f t="shared" si="5"/>
        <v>0</v>
      </c>
    </row>
    <row r="18" spans="1:15" ht="25.5">
      <c r="A18" s="110" t="s">
        <v>180</v>
      </c>
      <c r="B18" s="111" t="s">
        <v>432</v>
      </c>
      <c r="C18" s="112" t="s">
        <v>68</v>
      </c>
      <c r="D18" s="114">
        <v>24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>
        <f>D18*H18</f>
        <v>0</v>
      </c>
      <c r="N18" s="70">
        <f t="shared" si="4"/>
        <v>0</v>
      </c>
      <c r="O18" s="70">
        <f t="shared" si="5"/>
        <v>0</v>
      </c>
    </row>
    <row r="19" spans="1:15" ht="63.75">
      <c r="A19" s="110" t="s">
        <v>181</v>
      </c>
      <c r="B19" s="111" t="s">
        <v>72</v>
      </c>
      <c r="C19" s="112" t="s">
        <v>68</v>
      </c>
      <c r="D19" s="114">
        <v>3</v>
      </c>
      <c r="E19" s="164"/>
      <c r="F19" s="70"/>
      <c r="G19" s="165">
        <f t="shared" si="0"/>
        <v>0</v>
      </c>
      <c r="H19" s="166"/>
      <c r="I19" s="165"/>
      <c r="J19" s="166">
        <f t="shared" si="1"/>
        <v>0</v>
      </c>
      <c r="K19" s="165">
        <f t="shared" si="2"/>
        <v>0</v>
      </c>
      <c r="L19" s="166">
        <f t="shared" si="3"/>
        <v>0</v>
      </c>
      <c r="M19" s="165"/>
      <c r="N19" s="166">
        <f t="shared" si="4"/>
        <v>0</v>
      </c>
      <c r="O19" s="166">
        <f t="shared" si="5"/>
        <v>0</v>
      </c>
    </row>
    <row r="20" spans="1:15" ht="76.5">
      <c r="A20" s="110" t="s">
        <v>182</v>
      </c>
      <c r="B20" s="111" t="s">
        <v>73</v>
      </c>
      <c r="C20" s="112" t="s">
        <v>68</v>
      </c>
      <c r="D20" s="114">
        <v>3</v>
      </c>
      <c r="E20" s="69"/>
      <c r="F20" s="70"/>
      <c r="G20" s="71">
        <f t="shared" si="0"/>
        <v>0</v>
      </c>
      <c r="H20" s="70"/>
      <c r="I20" s="71"/>
      <c r="J20" s="70">
        <f t="shared" si="1"/>
        <v>0</v>
      </c>
      <c r="K20" s="71">
        <f t="shared" si="2"/>
        <v>0</v>
      </c>
      <c r="L20" s="70">
        <f t="shared" si="3"/>
        <v>0</v>
      </c>
      <c r="M20" s="71">
        <f>D20*H20</f>
        <v>0</v>
      </c>
      <c r="N20" s="70">
        <f t="shared" si="4"/>
        <v>0</v>
      </c>
      <c r="O20" s="70">
        <f t="shared" si="5"/>
        <v>0</v>
      </c>
    </row>
    <row r="21" spans="1:15" ht="25.5">
      <c r="A21" s="110" t="s">
        <v>183</v>
      </c>
      <c r="B21" s="111" t="s">
        <v>74</v>
      </c>
      <c r="C21" s="112" t="s">
        <v>75</v>
      </c>
      <c r="D21" s="114">
        <v>2</v>
      </c>
      <c r="E21" s="167"/>
      <c r="F21" s="70"/>
      <c r="G21" s="148">
        <f t="shared" si="0"/>
        <v>0</v>
      </c>
      <c r="H21" s="166"/>
      <c r="I21" s="165"/>
      <c r="J21" s="166">
        <f t="shared" si="1"/>
        <v>0</v>
      </c>
      <c r="K21" s="165">
        <f t="shared" si="2"/>
        <v>0</v>
      </c>
      <c r="L21" s="166">
        <f t="shared" si="3"/>
        <v>0</v>
      </c>
      <c r="M21" s="71">
        <f>D21*H21</f>
        <v>0</v>
      </c>
      <c r="N21" s="166">
        <f t="shared" si="4"/>
        <v>0</v>
      </c>
      <c r="O21" s="166">
        <f t="shared" si="5"/>
        <v>0</v>
      </c>
    </row>
    <row r="22" spans="1:15" ht="14.25">
      <c r="A22" s="110" t="s">
        <v>184</v>
      </c>
      <c r="B22" s="111" t="s">
        <v>76</v>
      </c>
      <c r="C22" s="112" t="s">
        <v>75</v>
      </c>
      <c r="D22" s="114">
        <v>4</v>
      </c>
      <c r="E22" s="167"/>
      <c r="F22" s="70"/>
      <c r="G22" s="148">
        <f t="shared" si="0"/>
        <v>0</v>
      </c>
      <c r="H22" s="166"/>
      <c r="I22" s="165"/>
      <c r="J22" s="166">
        <f t="shared" si="1"/>
        <v>0</v>
      </c>
      <c r="K22" s="165">
        <f t="shared" si="2"/>
        <v>0</v>
      </c>
      <c r="L22" s="166">
        <f t="shared" si="3"/>
        <v>0</v>
      </c>
      <c r="M22" s="71">
        <f>D22*H22</f>
        <v>0</v>
      </c>
      <c r="N22" s="166">
        <f t="shared" si="4"/>
        <v>0</v>
      </c>
      <c r="O22" s="166">
        <f t="shared" si="5"/>
        <v>0</v>
      </c>
    </row>
    <row r="23" spans="1:15" ht="12.75">
      <c r="A23" s="110" t="s">
        <v>185</v>
      </c>
      <c r="B23" s="111" t="s">
        <v>77</v>
      </c>
      <c r="C23" s="112" t="s">
        <v>53</v>
      </c>
      <c r="D23" s="114">
        <v>13.3</v>
      </c>
      <c r="E23" s="168"/>
      <c r="F23" s="70"/>
      <c r="G23" s="165">
        <f t="shared" si="0"/>
        <v>0</v>
      </c>
      <c r="H23" s="70"/>
      <c r="I23" s="165"/>
      <c r="J23" s="166">
        <f t="shared" si="1"/>
        <v>0</v>
      </c>
      <c r="K23" s="165">
        <f t="shared" si="2"/>
        <v>0</v>
      </c>
      <c r="L23" s="166">
        <f t="shared" si="3"/>
        <v>0</v>
      </c>
      <c r="M23" s="165"/>
      <c r="N23" s="166">
        <f t="shared" si="4"/>
        <v>0</v>
      </c>
      <c r="O23" s="166">
        <f t="shared" si="5"/>
        <v>0</v>
      </c>
    </row>
    <row r="24" spans="1:15" ht="12.75">
      <c r="A24" s="131">
        <v>2</v>
      </c>
      <c r="B24" s="109" t="s">
        <v>115</v>
      </c>
      <c r="C24" s="19"/>
      <c r="D24" s="18"/>
      <c r="E24" s="25"/>
      <c r="F24" s="31"/>
      <c r="G24" s="33"/>
      <c r="H24" s="35"/>
      <c r="I24" s="33"/>
      <c r="J24" s="35"/>
      <c r="K24" s="33"/>
      <c r="L24" s="35"/>
      <c r="M24" s="33"/>
      <c r="N24" s="35"/>
      <c r="O24" s="41"/>
    </row>
    <row r="25" spans="1:15" ht="38.25">
      <c r="A25" s="110" t="s">
        <v>208</v>
      </c>
      <c r="B25" s="117" t="s">
        <v>119</v>
      </c>
      <c r="C25" s="112" t="s">
        <v>53</v>
      </c>
      <c r="D25" s="114">
        <v>144.6</v>
      </c>
      <c r="E25" s="167"/>
      <c r="F25" s="149"/>
      <c r="G25" s="148">
        <f aca="true" t="shared" si="6" ref="G25:G33">E25*F25</f>
        <v>0</v>
      </c>
      <c r="H25" s="70"/>
      <c r="I25" s="165"/>
      <c r="J25" s="166">
        <f aca="true" t="shared" si="7" ref="J25:J31">SUM(G25:I25)</f>
        <v>0</v>
      </c>
      <c r="K25" s="165">
        <f aca="true" t="shared" si="8" ref="K25:K33">D25*E25</f>
        <v>0</v>
      </c>
      <c r="L25" s="166">
        <f aca="true" t="shared" si="9" ref="L25:L33">D25*G25</f>
        <v>0</v>
      </c>
      <c r="M25" s="71">
        <f aca="true" t="shared" si="10" ref="M25:M33">D25*H25</f>
        <v>0</v>
      </c>
      <c r="N25" s="166">
        <f aca="true" t="shared" si="11" ref="N25:N33">I25*D25</f>
        <v>0</v>
      </c>
      <c r="O25" s="166">
        <f aca="true" t="shared" si="12" ref="O25:O31">SUM(L25:N25)</f>
        <v>0</v>
      </c>
    </row>
    <row r="26" spans="1:15" ht="38.25">
      <c r="A26" s="110" t="s">
        <v>209</v>
      </c>
      <c r="B26" s="119" t="s">
        <v>433</v>
      </c>
      <c r="C26" s="112" t="s">
        <v>53</v>
      </c>
      <c r="D26" s="114">
        <v>1.3</v>
      </c>
      <c r="E26" s="167"/>
      <c r="F26" s="149"/>
      <c r="G26" s="148">
        <f t="shared" si="6"/>
        <v>0</v>
      </c>
      <c r="H26" s="70"/>
      <c r="I26" s="165"/>
      <c r="J26" s="166">
        <f t="shared" si="7"/>
        <v>0</v>
      </c>
      <c r="K26" s="165">
        <f t="shared" si="8"/>
        <v>0</v>
      </c>
      <c r="L26" s="166">
        <f t="shared" si="9"/>
        <v>0</v>
      </c>
      <c r="M26" s="71">
        <f t="shared" si="10"/>
        <v>0</v>
      </c>
      <c r="N26" s="166">
        <f t="shared" si="11"/>
        <v>0</v>
      </c>
      <c r="O26" s="166">
        <f t="shared" si="12"/>
        <v>0</v>
      </c>
    </row>
    <row r="27" spans="1:15" ht="25.5">
      <c r="A27" s="110" t="s">
        <v>210</v>
      </c>
      <c r="B27" s="127" t="s">
        <v>124</v>
      </c>
      <c r="C27" s="110" t="s">
        <v>18</v>
      </c>
      <c r="D27" s="115">
        <v>1</v>
      </c>
      <c r="E27" s="164"/>
      <c r="F27" s="149"/>
      <c r="G27" s="165">
        <f t="shared" si="6"/>
        <v>0</v>
      </c>
      <c r="H27" s="70"/>
      <c r="I27" s="165"/>
      <c r="J27" s="166">
        <f t="shared" si="7"/>
        <v>0</v>
      </c>
      <c r="K27" s="165">
        <f t="shared" si="8"/>
        <v>0</v>
      </c>
      <c r="L27" s="166">
        <f t="shared" si="9"/>
        <v>0</v>
      </c>
      <c r="M27" s="165">
        <f t="shared" si="10"/>
        <v>0</v>
      </c>
      <c r="N27" s="166">
        <f t="shared" si="11"/>
        <v>0</v>
      </c>
      <c r="O27" s="166">
        <f t="shared" si="12"/>
        <v>0</v>
      </c>
    </row>
    <row r="28" spans="1:15" ht="25.5">
      <c r="A28" s="110" t="s">
        <v>211</v>
      </c>
      <c r="B28" s="127" t="s">
        <v>125</v>
      </c>
      <c r="C28" s="118" t="s">
        <v>170</v>
      </c>
      <c r="D28" s="115">
        <v>1</v>
      </c>
      <c r="E28" s="164"/>
      <c r="F28" s="149"/>
      <c r="G28" s="165">
        <f t="shared" si="6"/>
        <v>0</v>
      </c>
      <c r="H28" s="70"/>
      <c r="I28" s="165"/>
      <c r="J28" s="166">
        <f t="shared" si="7"/>
        <v>0</v>
      </c>
      <c r="K28" s="165">
        <f t="shared" si="8"/>
        <v>0</v>
      </c>
      <c r="L28" s="166">
        <f t="shared" si="9"/>
        <v>0</v>
      </c>
      <c r="M28" s="165">
        <f t="shared" si="10"/>
        <v>0</v>
      </c>
      <c r="N28" s="166">
        <f t="shared" si="11"/>
        <v>0</v>
      </c>
      <c r="O28" s="166">
        <f t="shared" si="12"/>
        <v>0</v>
      </c>
    </row>
    <row r="29" spans="1:15" ht="12.75">
      <c r="A29" s="110" t="s">
        <v>212</v>
      </c>
      <c r="B29" s="127" t="s">
        <v>248</v>
      </c>
      <c r="C29" s="118" t="s">
        <v>170</v>
      </c>
      <c r="D29" s="140">
        <v>2</v>
      </c>
      <c r="E29" s="167"/>
      <c r="F29" s="149"/>
      <c r="G29" s="148">
        <f t="shared" si="6"/>
        <v>0</v>
      </c>
      <c r="H29" s="70"/>
      <c r="I29" s="165"/>
      <c r="J29" s="166">
        <f t="shared" si="7"/>
        <v>0</v>
      </c>
      <c r="K29" s="165">
        <f t="shared" si="8"/>
        <v>0</v>
      </c>
      <c r="L29" s="166">
        <f t="shared" si="9"/>
        <v>0</v>
      </c>
      <c r="M29" s="165">
        <f t="shared" si="10"/>
        <v>0</v>
      </c>
      <c r="N29" s="166">
        <f t="shared" si="11"/>
        <v>0</v>
      </c>
      <c r="O29" s="166">
        <f t="shared" si="12"/>
        <v>0</v>
      </c>
    </row>
    <row r="30" spans="1:15" ht="38.25">
      <c r="A30" s="110" t="s">
        <v>213</v>
      </c>
      <c r="B30" s="127" t="s">
        <v>249</v>
      </c>
      <c r="C30" s="118" t="s">
        <v>170</v>
      </c>
      <c r="D30" s="140">
        <v>1</v>
      </c>
      <c r="E30" s="164"/>
      <c r="F30" s="149"/>
      <c r="G30" s="165">
        <f t="shared" si="6"/>
        <v>0</v>
      </c>
      <c r="H30" s="70"/>
      <c r="I30" s="165"/>
      <c r="J30" s="166">
        <f t="shared" si="7"/>
        <v>0</v>
      </c>
      <c r="K30" s="165">
        <f t="shared" si="8"/>
        <v>0</v>
      </c>
      <c r="L30" s="166">
        <f t="shared" si="9"/>
        <v>0</v>
      </c>
      <c r="M30" s="165">
        <f t="shared" si="10"/>
        <v>0</v>
      </c>
      <c r="N30" s="166">
        <f t="shared" si="11"/>
        <v>0</v>
      </c>
      <c r="O30" s="166">
        <f t="shared" si="12"/>
        <v>0</v>
      </c>
    </row>
    <row r="31" spans="1:15" ht="25.5">
      <c r="A31" s="110" t="s">
        <v>214</v>
      </c>
      <c r="B31" s="127" t="s">
        <v>250</v>
      </c>
      <c r="C31" s="118" t="s">
        <v>170</v>
      </c>
      <c r="D31" s="140">
        <v>2</v>
      </c>
      <c r="E31" s="167"/>
      <c r="F31" s="149"/>
      <c r="G31" s="148">
        <f t="shared" si="6"/>
        <v>0</v>
      </c>
      <c r="H31" s="70"/>
      <c r="I31" s="165"/>
      <c r="J31" s="166">
        <f t="shared" si="7"/>
        <v>0</v>
      </c>
      <c r="K31" s="165">
        <f t="shared" si="8"/>
        <v>0</v>
      </c>
      <c r="L31" s="166">
        <f t="shared" si="9"/>
        <v>0</v>
      </c>
      <c r="M31" s="165">
        <f t="shared" si="10"/>
        <v>0</v>
      </c>
      <c r="N31" s="166">
        <f t="shared" si="11"/>
        <v>0</v>
      </c>
      <c r="O31" s="166">
        <f t="shared" si="12"/>
        <v>0</v>
      </c>
    </row>
    <row r="32" spans="1:15" ht="12.75">
      <c r="A32" s="110" t="s">
        <v>215</v>
      </c>
      <c r="B32" s="127" t="s">
        <v>256</v>
      </c>
      <c r="C32" s="118" t="s">
        <v>170</v>
      </c>
      <c r="D32" s="140">
        <v>1</v>
      </c>
      <c r="E32" s="167"/>
      <c r="F32" s="149"/>
      <c r="G32" s="148">
        <f t="shared" si="6"/>
        <v>0</v>
      </c>
      <c r="H32" s="70"/>
      <c r="I32" s="165"/>
      <c r="J32" s="166">
        <f aca="true" t="shared" si="13" ref="J32:J40">SUM(G32:I32)</f>
        <v>0</v>
      </c>
      <c r="K32" s="165">
        <f t="shared" si="8"/>
        <v>0</v>
      </c>
      <c r="L32" s="166">
        <f t="shared" si="9"/>
        <v>0</v>
      </c>
      <c r="M32" s="165">
        <f t="shared" si="10"/>
        <v>0</v>
      </c>
      <c r="N32" s="166">
        <f t="shared" si="11"/>
        <v>0</v>
      </c>
      <c r="O32" s="166">
        <f aca="true" t="shared" si="14" ref="O32:O40">SUM(L32:N32)</f>
        <v>0</v>
      </c>
    </row>
    <row r="33" spans="1:15" ht="25.5">
      <c r="A33" s="110" t="s">
        <v>216</v>
      </c>
      <c r="B33" s="127" t="s">
        <v>434</v>
      </c>
      <c r="C33" s="118" t="s">
        <v>170</v>
      </c>
      <c r="D33" s="140">
        <v>1</v>
      </c>
      <c r="E33" s="167"/>
      <c r="F33" s="149"/>
      <c r="G33" s="148">
        <f t="shared" si="6"/>
        <v>0</v>
      </c>
      <c r="H33" s="70"/>
      <c r="I33" s="165"/>
      <c r="J33" s="166">
        <f t="shared" si="13"/>
        <v>0</v>
      </c>
      <c r="K33" s="165">
        <f t="shared" si="8"/>
        <v>0</v>
      </c>
      <c r="L33" s="166">
        <f t="shared" si="9"/>
        <v>0</v>
      </c>
      <c r="M33" s="165">
        <f t="shared" si="10"/>
        <v>0</v>
      </c>
      <c r="N33" s="166">
        <f t="shared" si="11"/>
        <v>0</v>
      </c>
      <c r="O33" s="166">
        <f t="shared" si="14"/>
        <v>0</v>
      </c>
    </row>
    <row r="34" spans="1:15" ht="12.75">
      <c r="A34" s="110" t="s">
        <v>217</v>
      </c>
      <c r="B34" s="128" t="s">
        <v>435</v>
      </c>
      <c r="C34" s="118" t="s">
        <v>170</v>
      </c>
      <c r="D34" s="140">
        <v>2</v>
      </c>
      <c r="E34" s="167"/>
      <c r="F34" s="149"/>
      <c r="G34" s="148">
        <f aca="true" t="shared" si="15" ref="G34:G40">E34*F34</f>
        <v>0</v>
      </c>
      <c r="H34" s="70"/>
      <c r="I34" s="165"/>
      <c r="J34" s="166">
        <f t="shared" si="13"/>
        <v>0</v>
      </c>
      <c r="K34" s="165">
        <f aca="true" t="shared" si="16" ref="K34:K40">D34*E34</f>
        <v>0</v>
      </c>
      <c r="L34" s="166">
        <f aca="true" t="shared" si="17" ref="L34:L40">D34*G34</f>
        <v>0</v>
      </c>
      <c r="M34" s="165">
        <f>D34*H34</f>
        <v>0</v>
      </c>
      <c r="N34" s="166">
        <f aca="true" t="shared" si="18" ref="N34:N40">I34*D34</f>
        <v>0</v>
      </c>
      <c r="O34" s="166">
        <f t="shared" si="14"/>
        <v>0</v>
      </c>
    </row>
    <row r="35" spans="1:15" ht="12.75">
      <c r="A35" s="110" t="s">
        <v>218</v>
      </c>
      <c r="B35" s="119" t="s">
        <v>127</v>
      </c>
      <c r="C35" s="110" t="s">
        <v>53</v>
      </c>
      <c r="D35" s="114">
        <v>144.6</v>
      </c>
      <c r="E35" s="167"/>
      <c r="F35" s="149"/>
      <c r="G35" s="148">
        <f t="shared" si="15"/>
        <v>0</v>
      </c>
      <c r="H35" s="70"/>
      <c r="I35" s="165"/>
      <c r="J35" s="166">
        <f t="shared" si="13"/>
        <v>0</v>
      </c>
      <c r="K35" s="165">
        <f t="shared" si="16"/>
        <v>0</v>
      </c>
      <c r="L35" s="166">
        <f t="shared" si="17"/>
        <v>0</v>
      </c>
      <c r="M35" s="165">
        <f>D35*H35</f>
        <v>0</v>
      </c>
      <c r="N35" s="166">
        <f t="shared" si="18"/>
        <v>0</v>
      </c>
      <c r="O35" s="166">
        <f t="shared" si="14"/>
        <v>0</v>
      </c>
    </row>
    <row r="36" spans="1:15" ht="12.75">
      <c r="A36" s="110" t="s">
        <v>219</v>
      </c>
      <c r="B36" s="126" t="s">
        <v>128</v>
      </c>
      <c r="C36" s="110" t="s">
        <v>53</v>
      </c>
      <c r="D36" s="114">
        <f>D35</f>
        <v>144.6</v>
      </c>
      <c r="E36" s="164"/>
      <c r="F36" s="149"/>
      <c r="G36" s="165">
        <f t="shared" si="15"/>
        <v>0</v>
      </c>
      <c r="H36" s="70"/>
      <c r="I36" s="165"/>
      <c r="J36" s="166">
        <f t="shared" si="13"/>
        <v>0</v>
      </c>
      <c r="K36" s="165">
        <f t="shared" si="16"/>
        <v>0</v>
      </c>
      <c r="L36" s="166">
        <f t="shared" si="17"/>
        <v>0</v>
      </c>
      <c r="M36" s="165"/>
      <c r="N36" s="166">
        <f t="shared" si="18"/>
        <v>0</v>
      </c>
      <c r="O36" s="166">
        <f t="shared" si="14"/>
        <v>0</v>
      </c>
    </row>
    <row r="37" spans="1:15" ht="51">
      <c r="A37" s="110" t="s">
        <v>220</v>
      </c>
      <c r="B37" s="111" t="s">
        <v>112</v>
      </c>
      <c r="C37" s="110" t="s">
        <v>132</v>
      </c>
      <c r="D37" s="115">
        <v>4</v>
      </c>
      <c r="E37" s="164"/>
      <c r="F37" s="149"/>
      <c r="G37" s="165">
        <f t="shared" si="15"/>
        <v>0</v>
      </c>
      <c r="H37" s="166"/>
      <c r="I37" s="165"/>
      <c r="J37" s="166">
        <f t="shared" si="13"/>
        <v>0</v>
      </c>
      <c r="K37" s="165">
        <f t="shared" si="16"/>
        <v>0</v>
      </c>
      <c r="L37" s="166">
        <f t="shared" si="17"/>
        <v>0</v>
      </c>
      <c r="M37" s="165">
        <f>D37*H37</f>
        <v>0</v>
      </c>
      <c r="N37" s="166">
        <f t="shared" si="18"/>
        <v>0</v>
      </c>
      <c r="O37" s="166">
        <f t="shared" si="14"/>
        <v>0</v>
      </c>
    </row>
    <row r="38" spans="1:15" ht="63.75">
      <c r="A38" s="110" t="s">
        <v>221</v>
      </c>
      <c r="B38" s="111" t="s">
        <v>133</v>
      </c>
      <c r="C38" s="110" t="s">
        <v>132</v>
      </c>
      <c r="D38" s="115">
        <v>1</v>
      </c>
      <c r="E38" s="164"/>
      <c r="F38" s="149"/>
      <c r="G38" s="165">
        <f t="shared" si="15"/>
        <v>0</v>
      </c>
      <c r="H38" s="166"/>
      <c r="I38" s="165"/>
      <c r="J38" s="166">
        <f t="shared" si="13"/>
        <v>0</v>
      </c>
      <c r="K38" s="165">
        <f t="shared" si="16"/>
        <v>0</v>
      </c>
      <c r="L38" s="166">
        <f t="shared" si="17"/>
        <v>0</v>
      </c>
      <c r="M38" s="165">
        <f>D38*H38</f>
        <v>0</v>
      </c>
      <c r="N38" s="166">
        <f t="shared" si="18"/>
        <v>0</v>
      </c>
      <c r="O38" s="166">
        <f t="shared" si="14"/>
        <v>0</v>
      </c>
    </row>
    <row r="39" spans="1:15" ht="25.5">
      <c r="A39" s="110" t="s">
        <v>222</v>
      </c>
      <c r="B39" s="111" t="s">
        <v>134</v>
      </c>
      <c r="C39" s="110" t="s">
        <v>60</v>
      </c>
      <c r="D39" s="115">
        <v>1</v>
      </c>
      <c r="E39" s="164"/>
      <c r="F39" s="149"/>
      <c r="G39" s="165">
        <f t="shared" si="15"/>
        <v>0</v>
      </c>
      <c r="H39" s="70"/>
      <c r="I39" s="165"/>
      <c r="J39" s="166">
        <f t="shared" si="13"/>
        <v>0</v>
      </c>
      <c r="K39" s="165">
        <f t="shared" si="16"/>
        <v>0</v>
      </c>
      <c r="L39" s="166">
        <f t="shared" si="17"/>
        <v>0</v>
      </c>
      <c r="M39" s="165">
        <f>D39*H39</f>
        <v>0</v>
      </c>
      <c r="N39" s="166">
        <f t="shared" si="18"/>
        <v>0</v>
      </c>
      <c r="O39" s="166">
        <f t="shared" si="14"/>
        <v>0</v>
      </c>
    </row>
    <row r="40" spans="1:15" ht="25.5">
      <c r="A40" s="110" t="s">
        <v>223</v>
      </c>
      <c r="B40" s="111" t="s">
        <v>137</v>
      </c>
      <c r="C40" s="110" t="s">
        <v>103</v>
      </c>
      <c r="D40" s="115">
        <v>4</v>
      </c>
      <c r="E40" s="164"/>
      <c r="F40" s="149"/>
      <c r="G40" s="165">
        <f t="shared" si="15"/>
        <v>0</v>
      </c>
      <c r="H40" s="70"/>
      <c r="I40" s="165"/>
      <c r="J40" s="166">
        <f t="shared" si="13"/>
        <v>0</v>
      </c>
      <c r="K40" s="165">
        <f t="shared" si="16"/>
        <v>0</v>
      </c>
      <c r="L40" s="166">
        <f t="shared" si="17"/>
        <v>0</v>
      </c>
      <c r="M40" s="165">
        <f>D40*H40</f>
        <v>0</v>
      </c>
      <c r="N40" s="166">
        <f t="shared" si="18"/>
        <v>0</v>
      </c>
      <c r="O40" s="166">
        <f t="shared" si="14"/>
        <v>0</v>
      </c>
    </row>
    <row r="41" spans="1:15" s="62" customFormat="1" ht="12.75">
      <c r="A41" s="55"/>
      <c r="B41" s="56"/>
      <c r="C41" s="57"/>
      <c r="D41" s="58"/>
      <c r="E41" s="59"/>
      <c r="F41" s="60"/>
      <c r="G41" s="61"/>
      <c r="H41" s="60"/>
      <c r="I41" s="61"/>
      <c r="J41" s="60"/>
      <c r="K41" s="61"/>
      <c r="L41" s="60"/>
      <c r="M41" s="61"/>
      <c r="N41" s="60"/>
      <c r="O41" s="60"/>
    </row>
    <row r="42" spans="1:15" s="42" customFormat="1" ht="12.75">
      <c r="A42" s="43"/>
      <c r="B42" s="23" t="s">
        <v>0</v>
      </c>
      <c r="C42" s="44"/>
      <c r="D42" s="43"/>
      <c r="E42" s="45"/>
      <c r="F42" s="46"/>
      <c r="G42" s="48"/>
      <c r="H42" s="47"/>
      <c r="I42" s="48"/>
      <c r="J42" s="47"/>
      <c r="K42" s="48">
        <f>SUM(K13:K41)</f>
        <v>0</v>
      </c>
      <c r="L42" s="47">
        <f>SUM(L13:L41)</f>
        <v>0</v>
      </c>
      <c r="M42" s="48">
        <f>SUM(M13:M41)</f>
        <v>0</v>
      </c>
      <c r="N42" s="47">
        <f>SUM(N13:N41)</f>
        <v>0</v>
      </c>
      <c r="O42" s="63">
        <f>SUM(O13:O41)</f>
        <v>0</v>
      </c>
    </row>
    <row r="43" spans="10:15" ht="12.75">
      <c r="J43" s="15" t="s">
        <v>852</v>
      </c>
      <c r="K43" s="14"/>
      <c r="L43" s="14"/>
      <c r="M43" s="14">
        <f>M42*0%</f>
        <v>0</v>
      </c>
      <c r="N43" s="14"/>
      <c r="O43" s="49">
        <f>M43</f>
        <v>0</v>
      </c>
    </row>
    <row r="44" spans="10:15" ht="12.75">
      <c r="J44" s="15" t="s">
        <v>14</v>
      </c>
      <c r="K44" s="50">
        <f>SUM(K42:K43)</f>
        <v>0</v>
      </c>
      <c r="L44" s="50">
        <f>SUM(L42:L43)</f>
        <v>0</v>
      </c>
      <c r="M44" s="50">
        <f>SUM(M42:M43)</f>
        <v>0</v>
      </c>
      <c r="N44" s="50">
        <f>SUM(N42:N43)</f>
        <v>0</v>
      </c>
      <c r="O44" s="51">
        <f>SUM(O42:O43)</f>
        <v>0</v>
      </c>
    </row>
    <row r="45" spans="10:15" ht="12.75">
      <c r="J45" s="15"/>
      <c r="K45" s="64"/>
      <c r="L45" s="64"/>
      <c r="M45" s="64"/>
      <c r="N45" s="64"/>
      <c r="O45" s="65"/>
    </row>
    <row r="46" spans="2:5" ht="12.75">
      <c r="B46" s="52" t="s">
        <v>16</v>
      </c>
      <c r="E46" s="53"/>
    </row>
    <row r="47" ht="12.75">
      <c r="E47" s="53"/>
    </row>
    <row r="48" spans="1:16" s="4" customFormat="1" ht="12.75">
      <c r="A48" s="3"/>
      <c r="B48" s="52" t="s">
        <v>17</v>
      </c>
      <c r="C48" s="2"/>
      <c r="D48" s="3"/>
      <c r="E48" s="53"/>
      <c r="G48" s="5"/>
      <c r="H48" s="5"/>
      <c r="I48" s="5"/>
      <c r="J48" s="5"/>
      <c r="K48" s="5"/>
      <c r="L48" s="5"/>
      <c r="M48" s="5"/>
      <c r="N48" s="5"/>
      <c r="O48" s="6"/>
      <c r="P48" s="6"/>
    </row>
    <row r="49" spans="1:16" s="4" customFormat="1" ht="12.75">
      <c r="A49" s="3"/>
      <c r="B49" s="1"/>
      <c r="C49" s="2"/>
      <c r="D49" s="3"/>
      <c r="E49" s="53"/>
      <c r="G49" s="5"/>
      <c r="H49" s="5"/>
      <c r="I49" s="5"/>
      <c r="J49" s="5"/>
      <c r="K49" s="5"/>
      <c r="L49" s="5"/>
      <c r="M49" s="5"/>
      <c r="N49" s="5"/>
      <c r="O49" s="6"/>
      <c r="P49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6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0" t="s">
        <v>864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43.5" customHeight="1">
      <c r="A2" s="367" t="s">
        <v>818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2" t="s">
        <v>826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14.25">
      <c r="A10" s="353" t="s">
        <v>1</v>
      </c>
      <c r="B10" s="370" t="s">
        <v>2</v>
      </c>
      <c r="C10" s="368" t="s">
        <v>3</v>
      </c>
      <c r="D10" s="353" t="s">
        <v>4</v>
      </c>
      <c r="E10" s="364" t="s">
        <v>5</v>
      </c>
      <c r="F10" s="364"/>
      <c r="G10" s="364"/>
      <c r="H10" s="364"/>
      <c r="I10" s="364"/>
      <c r="J10" s="373"/>
      <c r="K10" s="372" t="s">
        <v>8</v>
      </c>
      <c r="L10" s="364"/>
      <c r="M10" s="364"/>
      <c r="N10" s="364"/>
      <c r="O10" s="373"/>
      <c r="P10" s="9"/>
    </row>
    <row r="11" spans="1:15" ht="79.5">
      <c r="A11" s="354"/>
      <c r="B11" s="371"/>
      <c r="C11" s="369"/>
      <c r="D11" s="35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176</v>
      </c>
      <c r="B14" s="111" t="s">
        <v>436</v>
      </c>
      <c r="C14" s="112" t="s">
        <v>53</v>
      </c>
      <c r="D14" s="114">
        <v>4.3</v>
      </c>
      <c r="E14" s="69"/>
      <c r="F14" s="70"/>
      <c r="G14" s="71">
        <f aca="true" t="shared" si="0" ref="G14:G20">E14*F14</f>
        <v>0</v>
      </c>
      <c r="H14" s="70"/>
      <c r="I14" s="71"/>
      <c r="J14" s="70">
        <f aca="true" t="shared" si="1" ref="J14:J26">SUM(G14:I14)</f>
        <v>0</v>
      </c>
      <c r="K14" s="71">
        <f aca="true" t="shared" si="2" ref="K14:K19">D14*E14</f>
        <v>0</v>
      </c>
      <c r="L14" s="70">
        <f aca="true" t="shared" si="3" ref="L14:L19">D14*G14</f>
        <v>0</v>
      </c>
      <c r="M14" s="71"/>
      <c r="N14" s="70">
        <f aca="true" t="shared" si="4" ref="N14:N19">I14*D14</f>
        <v>0</v>
      </c>
      <c r="O14" s="70">
        <f aca="true" t="shared" si="5" ref="O14:O19">SUM(L14:N14)</f>
        <v>0</v>
      </c>
    </row>
    <row r="15" spans="1:15" s="72" customFormat="1" ht="25.5">
      <c r="A15" s="110" t="s">
        <v>177</v>
      </c>
      <c r="B15" s="111" t="s">
        <v>59</v>
      </c>
      <c r="C15" s="112" t="s">
        <v>60</v>
      </c>
      <c r="D15" s="115">
        <v>6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/>
      <c r="N15" s="70">
        <f t="shared" si="4"/>
        <v>0</v>
      </c>
      <c r="O15" s="70">
        <f t="shared" si="5"/>
        <v>0</v>
      </c>
    </row>
    <row r="16" spans="1:15" s="72" customFormat="1" ht="25.5">
      <c r="A16" s="110" t="s">
        <v>178</v>
      </c>
      <c r="B16" s="111" t="s">
        <v>61</v>
      </c>
      <c r="C16" s="112" t="s">
        <v>53</v>
      </c>
      <c r="D16" s="114">
        <v>138.3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s="72" customFormat="1" ht="25.5">
      <c r="A17" s="110" t="s">
        <v>179</v>
      </c>
      <c r="B17" s="111" t="s">
        <v>62</v>
      </c>
      <c r="C17" s="112" t="s">
        <v>53</v>
      </c>
      <c r="D17" s="114">
        <v>36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/>
      <c r="N17" s="70">
        <f t="shared" si="4"/>
        <v>0</v>
      </c>
      <c r="O17" s="70">
        <f t="shared" si="5"/>
        <v>0</v>
      </c>
    </row>
    <row r="18" spans="1:15" s="72" customFormat="1" ht="38.25">
      <c r="A18" s="110" t="s">
        <v>180</v>
      </c>
      <c r="B18" s="111" t="s">
        <v>437</v>
      </c>
      <c r="C18" s="112" t="s">
        <v>53</v>
      </c>
      <c r="D18" s="114">
        <v>36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/>
      <c r="N18" s="70">
        <f t="shared" si="4"/>
        <v>0</v>
      </c>
      <c r="O18" s="70">
        <f t="shared" si="5"/>
        <v>0</v>
      </c>
    </row>
    <row r="19" spans="1:15" s="72" customFormat="1" ht="25.5">
      <c r="A19" s="110" t="s">
        <v>181</v>
      </c>
      <c r="B19" s="111" t="s">
        <v>438</v>
      </c>
      <c r="C19" s="112" t="s">
        <v>53</v>
      </c>
      <c r="D19" s="114">
        <v>27.9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/>
      <c r="N19" s="70">
        <f t="shared" si="4"/>
        <v>0</v>
      </c>
      <c r="O19" s="70">
        <f t="shared" si="5"/>
        <v>0</v>
      </c>
    </row>
    <row r="20" spans="1:15" s="72" customFormat="1" ht="25.5">
      <c r="A20" s="110" t="s">
        <v>182</v>
      </c>
      <c r="B20" s="111" t="s">
        <v>62</v>
      </c>
      <c r="C20" s="112" t="s">
        <v>53</v>
      </c>
      <c r="D20" s="114">
        <v>36</v>
      </c>
      <c r="E20" s="69"/>
      <c r="F20" s="70"/>
      <c r="G20" s="71">
        <f t="shared" si="0"/>
        <v>0</v>
      </c>
      <c r="H20" s="70"/>
      <c r="I20" s="71"/>
      <c r="J20" s="70">
        <f t="shared" si="1"/>
        <v>0</v>
      </c>
      <c r="K20" s="71">
        <f>D20*E20</f>
        <v>0</v>
      </c>
      <c r="L20" s="70">
        <f>D20*G20</f>
        <v>0</v>
      </c>
      <c r="M20" s="71"/>
      <c r="N20" s="70">
        <f>I20*D20</f>
        <v>0</v>
      </c>
      <c r="O20" s="70">
        <f aca="true" t="shared" si="6" ref="O20:O26">SUM(L20:N20)</f>
        <v>0</v>
      </c>
    </row>
    <row r="21" spans="1:15" s="72" customFormat="1" ht="38.25">
      <c r="A21" s="110" t="s">
        <v>183</v>
      </c>
      <c r="B21" s="111" t="s">
        <v>439</v>
      </c>
      <c r="C21" s="112" t="s">
        <v>53</v>
      </c>
      <c r="D21" s="114">
        <v>36</v>
      </c>
      <c r="E21" s="69"/>
      <c r="F21" s="70"/>
      <c r="G21" s="71">
        <f aca="true" t="shared" si="7" ref="G21:G26">E21*F21</f>
        <v>0</v>
      </c>
      <c r="H21" s="70"/>
      <c r="I21" s="71"/>
      <c r="J21" s="70">
        <f t="shared" si="1"/>
        <v>0</v>
      </c>
      <c r="K21" s="71">
        <f aca="true" t="shared" si="8" ref="K21:K26">D21*E21</f>
        <v>0</v>
      </c>
      <c r="L21" s="70">
        <f aca="true" t="shared" si="9" ref="L21:L26">D21*G21</f>
        <v>0</v>
      </c>
      <c r="M21" s="71"/>
      <c r="N21" s="70">
        <f aca="true" t="shared" si="10" ref="N21:N26">I21*D21</f>
        <v>0</v>
      </c>
      <c r="O21" s="70">
        <f t="shared" si="6"/>
        <v>0</v>
      </c>
    </row>
    <row r="22" spans="1:15" s="72" customFormat="1" ht="25.5">
      <c r="A22" s="110" t="s">
        <v>184</v>
      </c>
      <c r="B22" s="111" t="s">
        <v>440</v>
      </c>
      <c r="C22" s="112" t="s">
        <v>68</v>
      </c>
      <c r="D22" s="114">
        <v>36</v>
      </c>
      <c r="E22" s="164"/>
      <c r="F22" s="70"/>
      <c r="G22" s="165">
        <f t="shared" si="7"/>
        <v>0</v>
      </c>
      <c r="H22" s="166"/>
      <c r="I22" s="165"/>
      <c r="J22" s="166">
        <f t="shared" si="1"/>
        <v>0</v>
      </c>
      <c r="K22" s="165">
        <f t="shared" si="8"/>
        <v>0</v>
      </c>
      <c r="L22" s="166">
        <f t="shared" si="9"/>
        <v>0</v>
      </c>
      <c r="M22" s="165"/>
      <c r="N22" s="166">
        <f t="shared" si="10"/>
        <v>0</v>
      </c>
      <c r="O22" s="166">
        <f t="shared" si="6"/>
        <v>0</v>
      </c>
    </row>
    <row r="23" spans="1:15" s="72" customFormat="1" ht="51">
      <c r="A23" s="110" t="s">
        <v>185</v>
      </c>
      <c r="B23" s="111" t="s">
        <v>441</v>
      </c>
      <c r="C23" s="112" t="s">
        <v>68</v>
      </c>
      <c r="D23" s="114">
        <v>36</v>
      </c>
      <c r="E23" s="69"/>
      <c r="F23" s="70"/>
      <c r="G23" s="71">
        <f t="shared" si="7"/>
        <v>0</v>
      </c>
      <c r="H23" s="70"/>
      <c r="I23" s="71"/>
      <c r="J23" s="70">
        <f t="shared" si="1"/>
        <v>0</v>
      </c>
      <c r="K23" s="71">
        <f t="shared" si="8"/>
        <v>0</v>
      </c>
      <c r="L23" s="70">
        <f t="shared" si="9"/>
        <v>0</v>
      </c>
      <c r="M23" s="71">
        <f>D23*H23</f>
        <v>0</v>
      </c>
      <c r="N23" s="70">
        <f t="shared" si="10"/>
        <v>0</v>
      </c>
      <c r="O23" s="70">
        <f t="shared" si="6"/>
        <v>0</v>
      </c>
    </row>
    <row r="24" spans="1:15" s="72" customFormat="1" ht="25.5">
      <c r="A24" s="110" t="s">
        <v>186</v>
      </c>
      <c r="B24" s="111" t="s">
        <v>74</v>
      </c>
      <c r="C24" s="112" t="s">
        <v>75</v>
      </c>
      <c r="D24" s="114">
        <v>0.6</v>
      </c>
      <c r="E24" s="167"/>
      <c r="F24" s="70"/>
      <c r="G24" s="148">
        <f t="shared" si="7"/>
        <v>0</v>
      </c>
      <c r="H24" s="166"/>
      <c r="I24" s="165"/>
      <c r="J24" s="166">
        <f t="shared" si="1"/>
        <v>0</v>
      </c>
      <c r="K24" s="165">
        <f t="shared" si="8"/>
        <v>0</v>
      </c>
      <c r="L24" s="166">
        <f t="shared" si="9"/>
        <v>0</v>
      </c>
      <c r="M24" s="71">
        <f>D24*H24</f>
        <v>0</v>
      </c>
      <c r="N24" s="166">
        <f t="shared" si="10"/>
        <v>0</v>
      </c>
      <c r="O24" s="166">
        <f t="shared" si="6"/>
        <v>0</v>
      </c>
    </row>
    <row r="25" spans="1:15" s="72" customFormat="1" ht="14.25">
      <c r="A25" s="110" t="s">
        <v>187</v>
      </c>
      <c r="B25" s="111" t="s">
        <v>76</v>
      </c>
      <c r="C25" s="112" t="s">
        <v>75</v>
      </c>
      <c r="D25" s="114">
        <v>1.2</v>
      </c>
      <c r="E25" s="167"/>
      <c r="F25" s="70"/>
      <c r="G25" s="148">
        <f t="shared" si="7"/>
        <v>0</v>
      </c>
      <c r="H25" s="166"/>
      <c r="I25" s="165"/>
      <c r="J25" s="166">
        <f t="shared" si="1"/>
        <v>0</v>
      </c>
      <c r="K25" s="165">
        <f t="shared" si="8"/>
        <v>0</v>
      </c>
      <c r="L25" s="166">
        <f t="shared" si="9"/>
        <v>0</v>
      </c>
      <c r="M25" s="71">
        <f>D25*H25</f>
        <v>0</v>
      </c>
      <c r="N25" s="166">
        <f t="shared" si="10"/>
        <v>0</v>
      </c>
      <c r="O25" s="166">
        <f t="shared" si="6"/>
        <v>0</v>
      </c>
    </row>
    <row r="26" spans="1:15" s="104" customFormat="1" ht="12.75">
      <c r="A26" s="110" t="s">
        <v>188</v>
      </c>
      <c r="B26" s="111" t="s">
        <v>77</v>
      </c>
      <c r="C26" s="112" t="s">
        <v>53</v>
      </c>
      <c r="D26" s="114">
        <v>22.3</v>
      </c>
      <c r="E26" s="168"/>
      <c r="F26" s="70"/>
      <c r="G26" s="165">
        <f t="shared" si="7"/>
        <v>0</v>
      </c>
      <c r="H26" s="70"/>
      <c r="I26" s="165"/>
      <c r="J26" s="166">
        <f t="shared" si="1"/>
        <v>0</v>
      </c>
      <c r="K26" s="165">
        <f t="shared" si="8"/>
        <v>0</v>
      </c>
      <c r="L26" s="166">
        <f t="shared" si="9"/>
        <v>0</v>
      </c>
      <c r="M26" s="165"/>
      <c r="N26" s="166">
        <f t="shared" si="10"/>
        <v>0</v>
      </c>
      <c r="O26" s="166">
        <f t="shared" si="6"/>
        <v>0</v>
      </c>
    </row>
    <row r="27" spans="1:15" s="72" customFormat="1" ht="12.75">
      <c r="A27" s="110"/>
      <c r="B27" s="150" t="s">
        <v>78</v>
      </c>
      <c r="C27" s="150"/>
      <c r="D27" s="150"/>
      <c r="E27" s="160"/>
      <c r="F27" s="161"/>
      <c r="G27" s="162"/>
      <c r="H27" s="163"/>
      <c r="I27" s="162"/>
      <c r="J27" s="163"/>
      <c r="K27" s="162"/>
      <c r="L27" s="163"/>
      <c r="M27" s="162"/>
      <c r="N27" s="163"/>
      <c r="O27" s="161"/>
    </row>
    <row r="28" spans="1:15" s="72" customFormat="1" ht="63.75">
      <c r="A28" s="110" t="s">
        <v>189</v>
      </c>
      <c r="B28" s="111" t="s">
        <v>79</v>
      </c>
      <c r="C28" s="112" t="s">
        <v>53</v>
      </c>
      <c r="D28" s="114">
        <v>2.7</v>
      </c>
      <c r="E28" s="69"/>
      <c r="F28" s="70"/>
      <c r="G28" s="71">
        <f aca="true" t="shared" si="11" ref="G28:G33">E28*F28</f>
        <v>0</v>
      </c>
      <c r="H28" s="70"/>
      <c r="I28" s="71"/>
      <c r="J28" s="70">
        <f aca="true" t="shared" si="12" ref="J28:J33">SUM(G28:I28)</f>
        <v>0</v>
      </c>
      <c r="K28" s="71">
        <f aca="true" t="shared" si="13" ref="K28:K33">D28*E28</f>
        <v>0</v>
      </c>
      <c r="L28" s="70">
        <f aca="true" t="shared" si="14" ref="L28:L33">D28*G28</f>
        <v>0</v>
      </c>
      <c r="M28" s="71"/>
      <c r="N28" s="70">
        <f aca="true" t="shared" si="15" ref="N28:N33">I28*D28</f>
        <v>0</v>
      </c>
      <c r="O28" s="70">
        <f aca="true" t="shared" si="16" ref="O28:O33">SUM(L28:N28)</f>
        <v>0</v>
      </c>
    </row>
    <row r="29" spans="1:15" s="72" customFormat="1" ht="38.25">
      <c r="A29" s="110" t="s">
        <v>190</v>
      </c>
      <c r="B29" s="111" t="s">
        <v>442</v>
      </c>
      <c r="C29" s="112" t="s">
        <v>68</v>
      </c>
      <c r="D29" s="114">
        <v>8.2</v>
      </c>
      <c r="E29" s="69"/>
      <c r="F29" s="70"/>
      <c r="G29" s="165">
        <f t="shared" si="11"/>
        <v>0</v>
      </c>
      <c r="H29" s="70"/>
      <c r="I29" s="71"/>
      <c r="J29" s="166">
        <f t="shared" si="12"/>
        <v>0</v>
      </c>
      <c r="K29" s="165">
        <f t="shared" si="13"/>
        <v>0</v>
      </c>
      <c r="L29" s="166">
        <f t="shared" si="14"/>
        <v>0</v>
      </c>
      <c r="M29" s="165"/>
      <c r="N29" s="166">
        <f t="shared" si="15"/>
        <v>0</v>
      </c>
      <c r="O29" s="166">
        <f t="shared" si="16"/>
        <v>0</v>
      </c>
    </row>
    <row r="30" spans="1:15" s="72" customFormat="1" ht="38.25">
      <c r="A30" s="110" t="s">
        <v>191</v>
      </c>
      <c r="B30" s="111" t="s">
        <v>443</v>
      </c>
      <c r="C30" s="112" t="s">
        <v>68</v>
      </c>
      <c r="D30" s="114">
        <v>8.2</v>
      </c>
      <c r="E30" s="69"/>
      <c r="F30" s="70"/>
      <c r="G30" s="71">
        <f t="shared" si="11"/>
        <v>0</v>
      </c>
      <c r="H30" s="70"/>
      <c r="I30" s="71"/>
      <c r="J30" s="70">
        <f t="shared" si="12"/>
        <v>0</v>
      </c>
      <c r="K30" s="71">
        <f t="shared" si="13"/>
        <v>0</v>
      </c>
      <c r="L30" s="70">
        <f t="shared" si="14"/>
        <v>0</v>
      </c>
      <c r="M30" s="71">
        <f>D30*H30</f>
        <v>0</v>
      </c>
      <c r="N30" s="70">
        <f t="shared" si="15"/>
        <v>0</v>
      </c>
      <c r="O30" s="70">
        <f t="shared" si="16"/>
        <v>0</v>
      </c>
    </row>
    <row r="31" spans="1:15" s="72" customFormat="1" ht="25.5">
      <c r="A31" s="110" t="s">
        <v>192</v>
      </c>
      <c r="B31" s="111" t="s">
        <v>74</v>
      </c>
      <c r="C31" s="112" t="s">
        <v>75</v>
      </c>
      <c r="D31" s="114">
        <v>0.4</v>
      </c>
      <c r="E31" s="167"/>
      <c r="F31" s="70"/>
      <c r="G31" s="148">
        <f t="shared" si="11"/>
        <v>0</v>
      </c>
      <c r="H31" s="166"/>
      <c r="I31" s="165"/>
      <c r="J31" s="166">
        <f t="shared" si="12"/>
        <v>0</v>
      </c>
      <c r="K31" s="165">
        <f t="shared" si="13"/>
        <v>0</v>
      </c>
      <c r="L31" s="166">
        <f t="shared" si="14"/>
        <v>0</v>
      </c>
      <c r="M31" s="71">
        <f>D31*H31</f>
        <v>0</v>
      </c>
      <c r="N31" s="166">
        <f t="shared" si="15"/>
        <v>0</v>
      </c>
      <c r="O31" s="166">
        <f t="shared" si="16"/>
        <v>0</v>
      </c>
    </row>
    <row r="32" spans="1:15" s="72" customFormat="1" ht="14.25">
      <c r="A32" s="110" t="s">
        <v>193</v>
      </c>
      <c r="B32" s="111" t="s">
        <v>76</v>
      </c>
      <c r="C32" s="112" t="s">
        <v>75</v>
      </c>
      <c r="D32" s="114">
        <v>0.6</v>
      </c>
      <c r="E32" s="167"/>
      <c r="F32" s="70"/>
      <c r="G32" s="148">
        <f t="shared" si="11"/>
        <v>0</v>
      </c>
      <c r="H32" s="166"/>
      <c r="I32" s="165"/>
      <c r="J32" s="166">
        <f t="shared" si="12"/>
        <v>0</v>
      </c>
      <c r="K32" s="165">
        <f t="shared" si="13"/>
        <v>0</v>
      </c>
      <c r="L32" s="166">
        <f t="shared" si="14"/>
        <v>0</v>
      </c>
      <c r="M32" s="71">
        <f>D32*H32</f>
        <v>0</v>
      </c>
      <c r="N32" s="166">
        <f t="shared" si="15"/>
        <v>0</v>
      </c>
      <c r="O32" s="166">
        <f t="shared" si="16"/>
        <v>0</v>
      </c>
    </row>
    <row r="33" spans="1:15" s="72" customFormat="1" ht="12.75">
      <c r="A33" s="110" t="s">
        <v>194</v>
      </c>
      <c r="B33" s="111" t="s">
        <v>77</v>
      </c>
      <c r="C33" s="112" t="s">
        <v>53</v>
      </c>
      <c r="D33" s="114">
        <v>2.7</v>
      </c>
      <c r="E33" s="168"/>
      <c r="F33" s="70"/>
      <c r="G33" s="165">
        <f t="shared" si="11"/>
        <v>0</v>
      </c>
      <c r="H33" s="70"/>
      <c r="I33" s="165"/>
      <c r="J33" s="166">
        <f t="shared" si="12"/>
        <v>0</v>
      </c>
      <c r="K33" s="165">
        <f t="shared" si="13"/>
        <v>0</v>
      </c>
      <c r="L33" s="166">
        <f t="shared" si="14"/>
        <v>0</v>
      </c>
      <c r="M33" s="165"/>
      <c r="N33" s="166">
        <f t="shared" si="15"/>
        <v>0</v>
      </c>
      <c r="O33" s="166">
        <f t="shared" si="16"/>
        <v>0</v>
      </c>
    </row>
    <row r="34" spans="1:15" s="104" customFormat="1" ht="25.5">
      <c r="A34" s="143">
        <v>2</v>
      </c>
      <c r="B34" s="144" t="s">
        <v>84</v>
      </c>
      <c r="C34" s="145"/>
      <c r="D34" s="99"/>
      <c r="E34" s="146"/>
      <c r="F34" s="147"/>
      <c r="G34" s="148"/>
      <c r="H34" s="149"/>
      <c r="I34" s="148"/>
      <c r="J34" s="149"/>
      <c r="K34" s="148"/>
      <c r="L34" s="149"/>
      <c r="M34" s="148"/>
      <c r="N34" s="149"/>
      <c r="O34" s="147"/>
    </row>
    <row r="35" spans="1:15" s="72" customFormat="1" ht="51">
      <c r="A35" s="110" t="s">
        <v>208</v>
      </c>
      <c r="B35" s="119" t="s">
        <v>89</v>
      </c>
      <c r="C35" s="118" t="s">
        <v>53</v>
      </c>
      <c r="D35" s="114">
        <v>4.3</v>
      </c>
      <c r="E35" s="167"/>
      <c r="F35" s="149"/>
      <c r="G35" s="148">
        <f aca="true" t="shared" si="17" ref="G35:G42">E35*F35</f>
        <v>0</v>
      </c>
      <c r="H35" s="70"/>
      <c r="I35" s="165"/>
      <c r="J35" s="166">
        <f aca="true" t="shared" si="18" ref="J35:J42">SUM(G35:I35)</f>
        <v>0</v>
      </c>
      <c r="K35" s="165">
        <f aca="true" t="shared" si="19" ref="K35:K42">D35*E35</f>
        <v>0</v>
      </c>
      <c r="L35" s="166">
        <f aca="true" t="shared" si="20" ref="L35:L42">D35*G35</f>
        <v>0</v>
      </c>
      <c r="M35" s="71">
        <f aca="true" t="shared" si="21" ref="M35:M40">D35*H35</f>
        <v>0</v>
      </c>
      <c r="N35" s="166">
        <f aca="true" t="shared" si="22" ref="N35:N42">I35*D35</f>
        <v>0</v>
      </c>
      <c r="O35" s="166">
        <f aca="true" t="shared" si="23" ref="O35:O42">SUM(L35:N35)</f>
        <v>0</v>
      </c>
    </row>
    <row r="36" spans="1:15" s="72" customFormat="1" ht="102">
      <c r="A36" s="110" t="s">
        <v>209</v>
      </c>
      <c r="B36" s="177" t="s">
        <v>484</v>
      </c>
      <c r="C36" s="110" t="s">
        <v>18</v>
      </c>
      <c r="D36" s="115">
        <v>1</v>
      </c>
      <c r="E36" s="169"/>
      <c r="F36" s="166"/>
      <c r="G36" s="165">
        <f t="shared" si="17"/>
        <v>0</v>
      </c>
      <c r="H36" s="166"/>
      <c r="I36" s="165"/>
      <c r="J36" s="166">
        <f t="shared" si="18"/>
        <v>0</v>
      </c>
      <c r="K36" s="165">
        <f t="shared" si="19"/>
        <v>0</v>
      </c>
      <c r="L36" s="166">
        <f t="shared" si="20"/>
        <v>0</v>
      </c>
      <c r="M36" s="71">
        <f t="shared" si="21"/>
        <v>0</v>
      </c>
      <c r="N36" s="166">
        <f t="shared" si="22"/>
        <v>0</v>
      </c>
      <c r="O36" s="166">
        <f t="shared" si="23"/>
        <v>0</v>
      </c>
    </row>
    <row r="37" spans="1:16" s="72" customFormat="1" ht="25.5">
      <c r="A37" s="110" t="s">
        <v>210</v>
      </c>
      <c r="B37" s="111" t="s">
        <v>104</v>
      </c>
      <c r="C37" s="123" t="s">
        <v>60</v>
      </c>
      <c r="D37" s="122">
        <v>1</v>
      </c>
      <c r="E37" s="164"/>
      <c r="F37" s="149"/>
      <c r="G37" s="165">
        <f t="shared" si="17"/>
        <v>0</v>
      </c>
      <c r="H37" s="70"/>
      <c r="I37" s="165"/>
      <c r="J37" s="166">
        <f t="shared" si="18"/>
        <v>0</v>
      </c>
      <c r="K37" s="165">
        <f t="shared" si="19"/>
        <v>0</v>
      </c>
      <c r="L37" s="166">
        <f t="shared" si="20"/>
        <v>0</v>
      </c>
      <c r="M37" s="165">
        <f t="shared" si="21"/>
        <v>0</v>
      </c>
      <c r="N37" s="166">
        <f t="shared" si="22"/>
        <v>0</v>
      </c>
      <c r="O37" s="166">
        <f t="shared" si="23"/>
        <v>0</v>
      </c>
      <c r="P37" s="6"/>
    </row>
    <row r="38" spans="1:15" s="72" customFormat="1" ht="12.75">
      <c r="A38" s="110" t="s">
        <v>211</v>
      </c>
      <c r="B38" s="111" t="s">
        <v>105</v>
      </c>
      <c r="C38" s="110" t="s">
        <v>170</v>
      </c>
      <c r="D38" s="120">
        <v>1</v>
      </c>
      <c r="E38" s="164"/>
      <c r="F38" s="149"/>
      <c r="G38" s="165">
        <f t="shared" si="17"/>
        <v>0</v>
      </c>
      <c r="H38" s="166"/>
      <c r="I38" s="165"/>
      <c r="J38" s="166">
        <f t="shared" si="18"/>
        <v>0</v>
      </c>
      <c r="K38" s="165">
        <f t="shared" si="19"/>
        <v>0</v>
      </c>
      <c r="L38" s="166">
        <f t="shared" si="20"/>
        <v>0</v>
      </c>
      <c r="M38" s="165">
        <f t="shared" si="21"/>
        <v>0</v>
      </c>
      <c r="N38" s="166">
        <f t="shared" si="22"/>
        <v>0</v>
      </c>
      <c r="O38" s="166">
        <f t="shared" si="23"/>
        <v>0</v>
      </c>
    </row>
    <row r="39" spans="1:16" s="72" customFormat="1" ht="25.5">
      <c r="A39" s="110" t="s">
        <v>212</v>
      </c>
      <c r="B39" s="111" t="s">
        <v>109</v>
      </c>
      <c r="C39" s="110" t="s">
        <v>170</v>
      </c>
      <c r="D39" s="120">
        <v>2</v>
      </c>
      <c r="E39" s="171"/>
      <c r="F39" s="166"/>
      <c r="G39" s="162">
        <f t="shared" si="17"/>
        <v>0</v>
      </c>
      <c r="H39" s="70"/>
      <c r="I39" s="71"/>
      <c r="J39" s="70">
        <f t="shared" si="18"/>
        <v>0</v>
      </c>
      <c r="K39" s="71">
        <f t="shared" si="19"/>
        <v>0</v>
      </c>
      <c r="L39" s="70">
        <f t="shared" si="20"/>
        <v>0</v>
      </c>
      <c r="M39" s="71">
        <f t="shared" si="21"/>
        <v>0</v>
      </c>
      <c r="N39" s="70">
        <f t="shared" si="22"/>
        <v>0</v>
      </c>
      <c r="O39" s="70">
        <f t="shared" si="23"/>
        <v>0</v>
      </c>
      <c r="P39" s="6"/>
    </row>
    <row r="40" spans="1:15" s="72" customFormat="1" ht="25.5">
      <c r="A40" s="110" t="s">
        <v>213</v>
      </c>
      <c r="B40" s="124" t="s">
        <v>444</v>
      </c>
      <c r="C40" s="110" t="s">
        <v>170</v>
      </c>
      <c r="D40" s="120">
        <v>1</v>
      </c>
      <c r="E40" s="171"/>
      <c r="F40" s="166"/>
      <c r="G40" s="162">
        <f t="shared" si="17"/>
        <v>0</v>
      </c>
      <c r="H40" s="70"/>
      <c r="I40" s="71"/>
      <c r="J40" s="70">
        <f t="shared" si="18"/>
        <v>0</v>
      </c>
      <c r="K40" s="71">
        <f t="shared" si="19"/>
        <v>0</v>
      </c>
      <c r="L40" s="70">
        <f t="shared" si="20"/>
        <v>0</v>
      </c>
      <c r="M40" s="71">
        <f t="shared" si="21"/>
        <v>0</v>
      </c>
      <c r="N40" s="70">
        <f t="shared" si="22"/>
        <v>0</v>
      </c>
      <c r="O40" s="70">
        <f t="shared" si="23"/>
        <v>0</v>
      </c>
    </row>
    <row r="41" spans="1:15" s="72" customFormat="1" ht="12.75">
      <c r="A41" s="110" t="s">
        <v>214</v>
      </c>
      <c r="B41" s="111" t="s">
        <v>110</v>
      </c>
      <c r="C41" s="110" t="s">
        <v>53</v>
      </c>
      <c r="D41" s="125">
        <v>4.3</v>
      </c>
      <c r="E41" s="167"/>
      <c r="F41" s="149"/>
      <c r="G41" s="148">
        <f t="shared" si="17"/>
        <v>0</v>
      </c>
      <c r="H41" s="70"/>
      <c r="I41" s="165"/>
      <c r="J41" s="166">
        <f t="shared" si="18"/>
        <v>0</v>
      </c>
      <c r="K41" s="165">
        <f t="shared" si="19"/>
        <v>0</v>
      </c>
      <c r="L41" s="166">
        <f t="shared" si="20"/>
        <v>0</v>
      </c>
      <c r="M41" s="165"/>
      <c r="N41" s="166">
        <f t="shared" si="22"/>
        <v>0</v>
      </c>
      <c r="O41" s="166">
        <f t="shared" si="23"/>
        <v>0</v>
      </c>
    </row>
    <row r="42" spans="1:15" s="72" customFormat="1" ht="25.5">
      <c r="A42" s="110" t="s">
        <v>215</v>
      </c>
      <c r="B42" s="119" t="s">
        <v>111</v>
      </c>
      <c r="C42" s="110" t="s">
        <v>53</v>
      </c>
      <c r="D42" s="125">
        <v>4.3</v>
      </c>
      <c r="E42" s="164"/>
      <c r="F42" s="149"/>
      <c r="G42" s="165">
        <f t="shared" si="17"/>
        <v>0</v>
      </c>
      <c r="H42" s="70"/>
      <c r="I42" s="165"/>
      <c r="J42" s="166">
        <f t="shared" si="18"/>
        <v>0</v>
      </c>
      <c r="K42" s="165">
        <f t="shared" si="19"/>
        <v>0</v>
      </c>
      <c r="L42" s="166">
        <f t="shared" si="20"/>
        <v>0</v>
      </c>
      <c r="M42" s="165"/>
      <c r="N42" s="166">
        <f t="shared" si="22"/>
        <v>0</v>
      </c>
      <c r="O42" s="166">
        <f t="shared" si="23"/>
        <v>0</v>
      </c>
    </row>
    <row r="43" spans="1:15" s="104" customFormat="1" ht="12.75">
      <c r="A43" s="143">
        <v>3</v>
      </c>
      <c r="B43" s="144" t="s">
        <v>115</v>
      </c>
      <c r="C43" s="145"/>
      <c r="D43" s="99"/>
      <c r="E43" s="146"/>
      <c r="F43" s="147"/>
      <c r="G43" s="148"/>
      <c r="H43" s="149"/>
      <c r="I43" s="148"/>
      <c r="J43" s="149"/>
      <c r="K43" s="148"/>
      <c r="L43" s="149"/>
      <c r="M43" s="148"/>
      <c r="N43" s="149"/>
      <c r="O43" s="147"/>
    </row>
    <row r="44" spans="1:15" s="72" customFormat="1" ht="38.25">
      <c r="A44" s="110" t="s">
        <v>272</v>
      </c>
      <c r="B44" s="119" t="s">
        <v>117</v>
      </c>
      <c r="C44" s="112" t="s">
        <v>53</v>
      </c>
      <c r="D44" s="114">
        <v>36</v>
      </c>
      <c r="E44" s="167"/>
      <c r="F44" s="149"/>
      <c r="G44" s="148">
        <f>E44*F44</f>
        <v>0</v>
      </c>
      <c r="H44" s="70"/>
      <c r="I44" s="165"/>
      <c r="J44" s="166">
        <f aca="true" t="shared" si="24" ref="J44:J62">SUM(G44:I44)</f>
        <v>0</v>
      </c>
      <c r="K44" s="165">
        <f>D44*E44</f>
        <v>0</v>
      </c>
      <c r="L44" s="166">
        <f>D44*G44</f>
        <v>0</v>
      </c>
      <c r="M44" s="71">
        <f>D44*H44</f>
        <v>0</v>
      </c>
      <c r="N44" s="166">
        <f>I44*D44</f>
        <v>0</v>
      </c>
      <c r="O44" s="166">
        <f aca="true" t="shared" si="25" ref="O44:O62">SUM(L44:N44)</f>
        <v>0</v>
      </c>
    </row>
    <row r="45" spans="1:15" s="72" customFormat="1" ht="51">
      <c r="A45" s="110" t="s">
        <v>273</v>
      </c>
      <c r="B45" s="119" t="s">
        <v>118</v>
      </c>
      <c r="C45" s="112" t="s">
        <v>53</v>
      </c>
      <c r="D45" s="114">
        <v>36</v>
      </c>
      <c r="E45" s="167"/>
      <c r="F45" s="149"/>
      <c r="G45" s="148">
        <f>E45*F45</f>
        <v>0</v>
      </c>
      <c r="H45" s="70"/>
      <c r="I45" s="165"/>
      <c r="J45" s="166">
        <f t="shared" si="24"/>
        <v>0</v>
      </c>
      <c r="K45" s="165">
        <f>D45*E45</f>
        <v>0</v>
      </c>
      <c r="L45" s="166">
        <f>D45*G45</f>
        <v>0</v>
      </c>
      <c r="M45" s="71">
        <f>D45*H45</f>
        <v>0</v>
      </c>
      <c r="N45" s="166">
        <f>I45*D45</f>
        <v>0</v>
      </c>
      <c r="O45" s="166">
        <f t="shared" si="25"/>
        <v>0</v>
      </c>
    </row>
    <row r="46" spans="1:15" s="72" customFormat="1" ht="38.25">
      <c r="A46" s="110" t="s">
        <v>274</v>
      </c>
      <c r="B46" s="119" t="s">
        <v>119</v>
      </c>
      <c r="C46" s="112" t="s">
        <v>53</v>
      </c>
      <c r="D46" s="114">
        <v>138.3</v>
      </c>
      <c r="E46" s="167"/>
      <c r="F46" s="149"/>
      <c r="G46" s="148">
        <f aca="true" t="shared" si="26" ref="G46:G62">E46*F46</f>
        <v>0</v>
      </c>
      <c r="H46" s="70"/>
      <c r="I46" s="165"/>
      <c r="J46" s="166">
        <f t="shared" si="24"/>
        <v>0</v>
      </c>
      <c r="K46" s="165">
        <f aca="true" t="shared" si="27" ref="K46:K62">D46*E46</f>
        <v>0</v>
      </c>
      <c r="L46" s="166">
        <f aca="true" t="shared" si="28" ref="L46:L62">D46*G46</f>
        <v>0</v>
      </c>
      <c r="M46" s="71">
        <f aca="true" t="shared" si="29" ref="M46:M53">D46*H46</f>
        <v>0</v>
      </c>
      <c r="N46" s="166">
        <f aca="true" t="shared" si="30" ref="N46:N62">I46*D46</f>
        <v>0</v>
      </c>
      <c r="O46" s="166">
        <f t="shared" si="25"/>
        <v>0</v>
      </c>
    </row>
    <row r="47" spans="1:15" s="72" customFormat="1" ht="38.25">
      <c r="A47" s="110" t="s">
        <v>275</v>
      </c>
      <c r="B47" s="119" t="s">
        <v>445</v>
      </c>
      <c r="C47" s="112" t="s">
        <v>53</v>
      </c>
      <c r="D47" s="114">
        <v>2.7</v>
      </c>
      <c r="E47" s="167"/>
      <c r="F47" s="149"/>
      <c r="G47" s="148">
        <f t="shared" si="26"/>
        <v>0</v>
      </c>
      <c r="H47" s="70"/>
      <c r="I47" s="165"/>
      <c r="J47" s="166">
        <f t="shared" si="24"/>
        <v>0</v>
      </c>
      <c r="K47" s="165">
        <f t="shared" si="27"/>
        <v>0</v>
      </c>
      <c r="L47" s="166">
        <f t="shared" si="28"/>
        <v>0</v>
      </c>
      <c r="M47" s="71">
        <f t="shared" si="29"/>
        <v>0</v>
      </c>
      <c r="N47" s="166">
        <f t="shared" si="30"/>
        <v>0</v>
      </c>
      <c r="O47" s="166">
        <f t="shared" si="25"/>
        <v>0</v>
      </c>
    </row>
    <row r="48" spans="1:15" s="72" customFormat="1" ht="12.75">
      <c r="A48" s="110" t="s">
        <v>276</v>
      </c>
      <c r="B48" s="128" t="s">
        <v>246</v>
      </c>
      <c r="C48" s="118" t="s">
        <v>170</v>
      </c>
      <c r="D48" s="140">
        <v>1</v>
      </c>
      <c r="E48" s="167"/>
      <c r="F48" s="149"/>
      <c r="G48" s="148">
        <f t="shared" si="26"/>
        <v>0</v>
      </c>
      <c r="H48" s="70"/>
      <c r="I48" s="165"/>
      <c r="J48" s="166">
        <f t="shared" si="24"/>
        <v>0</v>
      </c>
      <c r="K48" s="165">
        <f t="shared" si="27"/>
        <v>0</v>
      </c>
      <c r="L48" s="166">
        <f t="shared" si="28"/>
        <v>0</v>
      </c>
      <c r="M48" s="165">
        <f t="shared" si="29"/>
        <v>0</v>
      </c>
      <c r="N48" s="166">
        <f t="shared" si="30"/>
        <v>0</v>
      </c>
      <c r="O48" s="166">
        <f t="shared" si="25"/>
        <v>0</v>
      </c>
    </row>
    <row r="49" spans="1:15" s="72" customFormat="1" ht="38.25">
      <c r="A49" s="110" t="s">
        <v>277</v>
      </c>
      <c r="B49" s="127" t="s">
        <v>249</v>
      </c>
      <c r="C49" s="118" t="s">
        <v>170</v>
      </c>
      <c r="D49" s="140">
        <v>2</v>
      </c>
      <c r="E49" s="164"/>
      <c r="F49" s="149"/>
      <c r="G49" s="165">
        <f t="shared" si="26"/>
        <v>0</v>
      </c>
      <c r="H49" s="70"/>
      <c r="I49" s="165"/>
      <c r="J49" s="166">
        <f t="shared" si="24"/>
        <v>0</v>
      </c>
      <c r="K49" s="165">
        <f t="shared" si="27"/>
        <v>0</v>
      </c>
      <c r="L49" s="166">
        <f t="shared" si="28"/>
        <v>0</v>
      </c>
      <c r="M49" s="165">
        <f t="shared" si="29"/>
        <v>0</v>
      </c>
      <c r="N49" s="166">
        <f t="shared" si="30"/>
        <v>0</v>
      </c>
      <c r="O49" s="166">
        <f t="shared" si="25"/>
        <v>0</v>
      </c>
    </row>
    <row r="50" spans="1:15" s="72" customFormat="1" ht="25.5">
      <c r="A50" s="110" t="s">
        <v>278</v>
      </c>
      <c r="B50" s="127" t="s">
        <v>250</v>
      </c>
      <c r="C50" s="118" t="s">
        <v>170</v>
      </c>
      <c r="D50" s="140">
        <v>3</v>
      </c>
      <c r="E50" s="167"/>
      <c r="F50" s="149"/>
      <c r="G50" s="148">
        <f t="shared" si="26"/>
        <v>0</v>
      </c>
      <c r="H50" s="70"/>
      <c r="I50" s="165"/>
      <c r="J50" s="166">
        <f t="shared" si="24"/>
        <v>0</v>
      </c>
      <c r="K50" s="165">
        <f t="shared" si="27"/>
        <v>0</v>
      </c>
      <c r="L50" s="166">
        <f t="shared" si="28"/>
        <v>0</v>
      </c>
      <c r="M50" s="165">
        <f t="shared" si="29"/>
        <v>0</v>
      </c>
      <c r="N50" s="166">
        <f t="shared" si="30"/>
        <v>0</v>
      </c>
      <c r="O50" s="166">
        <f t="shared" si="25"/>
        <v>0</v>
      </c>
    </row>
    <row r="51" spans="1:15" s="72" customFormat="1" ht="12.75">
      <c r="A51" s="110" t="s">
        <v>279</v>
      </c>
      <c r="B51" s="128" t="s">
        <v>257</v>
      </c>
      <c r="C51" s="118" t="s">
        <v>170</v>
      </c>
      <c r="D51" s="140">
        <v>1</v>
      </c>
      <c r="E51" s="167"/>
      <c r="F51" s="149"/>
      <c r="G51" s="148">
        <f t="shared" si="26"/>
        <v>0</v>
      </c>
      <c r="H51" s="70"/>
      <c r="I51" s="165"/>
      <c r="J51" s="166">
        <f t="shared" si="24"/>
        <v>0</v>
      </c>
      <c r="K51" s="165">
        <f t="shared" si="27"/>
        <v>0</v>
      </c>
      <c r="L51" s="166">
        <f t="shared" si="28"/>
        <v>0</v>
      </c>
      <c r="M51" s="165">
        <f t="shared" si="29"/>
        <v>0</v>
      </c>
      <c r="N51" s="166">
        <f t="shared" si="30"/>
        <v>0</v>
      </c>
      <c r="O51" s="166">
        <f t="shared" si="25"/>
        <v>0</v>
      </c>
    </row>
    <row r="52" spans="1:15" s="72" customFormat="1" ht="12.75">
      <c r="A52" s="110" t="s">
        <v>280</v>
      </c>
      <c r="B52" s="127" t="s">
        <v>261</v>
      </c>
      <c r="C52" s="118" t="s">
        <v>170</v>
      </c>
      <c r="D52" s="141">
        <v>1</v>
      </c>
      <c r="E52" s="167"/>
      <c r="F52" s="149"/>
      <c r="G52" s="148">
        <f t="shared" si="26"/>
        <v>0</v>
      </c>
      <c r="H52" s="70"/>
      <c r="I52" s="165"/>
      <c r="J52" s="166">
        <f t="shared" si="24"/>
        <v>0</v>
      </c>
      <c r="K52" s="165">
        <f t="shared" si="27"/>
        <v>0</v>
      </c>
      <c r="L52" s="166">
        <f t="shared" si="28"/>
        <v>0</v>
      </c>
      <c r="M52" s="165">
        <f t="shared" si="29"/>
        <v>0</v>
      </c>
      <c r="N52" s="166">
        <f t="shared" si="30"/>
        <v>0</v>
      </c>
      <c r="O52" s="166">
        <f t="shared" si="25"/>
        <v>0</v>
      </c>
    </row>
    <row r="53" spans="1:15" s="72" customFormat="1" ht="12.75">
      <c r="A53" s="110" t="s">
        <v>281</v>
      </c>
      <c r="B53" s="119" t="s">
        <v>127</v>
      </c>
      <c r="C53" s="110" t="s">
        <v>53</v>
      </c>
      <c r="D53" s="114">
        <v>174.3</v>
      </c>
      <c r="E53" s="167"/>
      <c r="F53" s="149"/>
      <c r="G53" s="148">
        <f t="shared" si="26"/>
        <v>0</v>
      </c>
      <c r="H53" s="70"/>
      <c r="I53" s="165"/>
      <c r="J53" s="166">
        <f t="shared" si="24"/>
        <v>0</v>
      </c>
      <c r="K53" s="165">
        <f t="shared" si="27"/>
        <v>0</v>
      </c>
      <c r="L53" s="166">
        <f t="shared" si="28"/>
        <v>0</v>
      </c>
      <c r="M53" s="165">
        <f t="shared" si="29"/>
        <v>0</v>
      </c>
      <c r="N53" s="166">
        <f t="shared" si="30"/>
        <v>0</v>
      </c>
      <c r="O53" s="166">
        <f t="shared" si="25"/>
        <v>0</v>
      </c>
    </row>
    <row r="54" spans="1:15" s="72" customFormat="1" ht="12.75">
      <c r="A54" s="110" t="s">
        <v>282</v>
      </c>
      <c r="B54" s="111" t="s">
        <v>128</v>
      </c>
      <c r="C54" s="110" t="s">
        <v>53</v>
      </c>
      <c r="D54" s="114">
        <v>174.3</v>
      </c>
      <c r="E54" s="164"/>
      <c r="F54" s="149"/>
      <c r="G54" s="165">
        <f t="shared" si="26"/>
        <v>0</v>
      </c>
      <c r="H54" s="70"/>
      <c r="I54" s="165"/>
      <c r="J54" s="166">
        <f t="shared" si="24"/>
        <v>0</v>
      </c>
      <c r="K54" s="165">
        <f t="shared" si="27"/>
        <v>0</v>
      </c>
      <c r="L54" s="166">
        <f t="shared" si="28"/>
        <v>0</v>
      </c>
      <c r="M54" s="165"/>
      <c r="N54" s="166">
        <f t="shared" si="30"/>
        <v>0</v>
      </c>
      <c r="O54" s="166">
        <f t="shared" si="25"/>
        <v>0</v>
      </c>
    </row>
    <row r="55" spans="1:15" s="72" customFormat="1" ht="38.25">
      <c r="A55" s="110" t="s">
        <v>283</v>
      </c>
      <c r="B55" s="111" t="s">
        <v>129</v>
      </c>
      <c r="C55" s="110" t="s">
        <v>170</v>
      </c>
      <c r="D55" s="115">
        <v>1</v>
      </c>
      <c r="E55" s="164"/>
      <c r="F55" s="149"/>
      <c r="G55" s="165">
        <f t="shared" si="26"/>
        <v>0</v>
      </c>
      <c r="H55" s="166"/>
      <c r="I55" s="165"/>
      <c r="J55" s="166">
        <f t="shared" si="24"/>
        <v>0</v>
      </c>
      <c r="K55" s="165">
        <f t="shared" si="27"/>
        <v>0</v>
      </c>
      <c r="L55" s="166">
        <f t="shared" si="28"/>
        <v>0</v>
      </c>
      <c r="M55" s="165"/>
      <c r="N55" s="166">
        <f t="shared" si="30"/>
        <v>0</v>
      </c>
      <c r="O55" s="166">
        <f t="shared" si="25"/>
        <v>0</v>
      </c>
    </row>
    <row r="56" spans="1:15" s="72" customFormat="1" ht="25.5">
      <c r="A56" s="110" t="s">
        <v>284</v>
      </c>
      <c r="B56" s="129" t="s">
        <v>130</v>
      </c>
      <c r="C56" s="130" t="s">
        <v>18</v>
      </c>
      <c r="D56" s="115">
        <v>36</v>
      </c>
      <c r="E56" s="164"/>
      <c r="F56" s="149"/>
      <c r="G56" s="165">
        <f t="shared" si="26"/>
        <v>0</v>
      </c>
      <c r="H56" s="166"/>
      <c r="I56" s="165"/>
      <c r="J56" s="166">
        <f t="shared" si="24"/>
        <v>0</v>
      </c>
      <c r="K56" s="165">
        <f t="shared" si="27"/>
        <v>0</v>
      </c>
      <c r="L56" s="166">
        <f t="shared" si="28"/>
        <v>0</v>
      </c>
      <c r="M56" s="165">
        <f>D56*H56</f>
        <v>0</v>
      </c>
      <c r="N56" s="166">
        <f t="shared" si="30"/>
        <v>0</v>
      </c>
      <c r="O56" s="166">
        <f t="shared" si="25"/>
        <v>0</v>
      </c>
    </row>
    <row r="57" spans="1:15" s="72" customFormat="1" ht="51">
      <c r="A57" s="110" t="s">
        <v>285</v>
      </c>
      <c r="B57" s="111" t="s">
        <v>112</v>
      </c>
      <c r="C57" s="110" t="s">
        <v>132</v>
      </c>
      <c r="D57" s="115">
        <v>17</v>
      </c>
      <c r="E57" s="164"/>
      <c r="F57" s="149"/>
      <c r="G57" s="165">
        <f t="shared" si="26"/>
        <v>0</v>
      </c>
      <c r="H57" s="166"/>
      <c r="I57" s="165"/>
      <c r="J57" s="166">
        <f t="shared" si="24"/>
        <v>0</v>
      </c>
      <c r="K57" s="165">
        <f t="shared" si="27"/>
        <v>0</v>
      </c>
      <c r="L57" s="166">
        <f t="shared" si="28"/>
        <v>0</v>
      </c>
      <c r="M57" s="165">
        <f aca="true" t="shared" si="31" ref="M57:M62">D57*H57</f>
        <v>0</v>
      </c>
      <c r="N57" s="166">
        <f t="shared" si="30"/>
        <v>0</v>
      </c>
      <c r="O57" s="166">
        <f t="shared" si="25"/>
        <v>0</v>
      </c>
    </row>
    <row r="58" spans="1:15" s="72" customFormat="1" ht="63.75">
      <c r="A58" s="110" t="s">
        <v>286</v>
      </c>
      <c r="B58" s="111" t="s">
        <v>133</v>
      </c>
      <c r="C58" s="110" t="s">
        <v>132</v>
      </c>
      <c r="D58" s="115">
        <v>1</v>
      </c>
      <c r="E58" s="164"/>
      <c r="F58" s="149"/>
      <c r="G58" s="165">
        <f t="shared" si="26"/>
        <v>0</v>
      </c>
      <c r="H58" s="166"/>
      <c r="I58" s="165"/>
      <c r="J58" s="166">
        <f t="shared" si="24"/>
        <v>0</v>
      </c>
      <c r="K58" s="165">
        <f t="shared" si="27"/>
        <v>0</v>
      </c>
      <c r="L58" s="166">
        <f t="shared" si="28"/>
        <v>0</v>
      </c>
      <c r="M58" s="165">
        <f t="shared" si="31"/>
        <v>0</v>
      </c>
      <c r="N58" s="166">
        <f t="shared" si="30"/>
        <v>0</v>
      </c>
      <c r="O58" s="166">
        <f t="shared" si="25"/>
        <v>0</v>
      </c>
    </row>
    <row r="59" spans="1:15" s="72" customFormat="1" ht="25.5">
      <c r="A59" s="110" t="s">
        <v>287</v>
      </c>
      <c r="B59" s="111" t="s">
        <v>446</v>
      </c>
      <c r="C59" s="110" t="s">
        <v>60</v>
      </c>
      <c r="D59" s="115">
        <v>1</v>
      </c>
      <c r="E59" s="164"/>
      <c r="F59" s="149"/>
      <c r="G59" s="165">
        <f t="shared" si="26"/>
        <v>0</v>
      </c>
      <c r="H59" s="70"/>
      <c r="I59" s="165"/>
      <c r="J59" s="166">
        <f t="shared" si="24"/>
        <v>0</v>
      </c>
      <c r="K59" s="165">
        <f t="shared" si="27"/>
        <v>0</v>
      </c>
      <c r="L59" s="166">
        <f t="shared" si="28"/>
        <v>0</v>
      </c>
      <c r="M59" s="165">
        <f t="shared" si="31"/>
        <v>0</v>
      </c>
      <c r="N59" s="166">
        <f t="shared" si="30"/>
        <v>0</v>
      </c>
      <c r="O59" s="166">
        <f t="shared" si="25"/>
        <v>0</v>
      </c>
    </row>
    <row r="60" spans="1:15" s="72" customFormat="1" ht="12.75">
      <c r="A60" s="110" t="s">
        <v>288</v>
      </c>
      <c r="B60" s="111" t="s">
        <v>106</v>
      </c>
      <c r="C60" s="110" t="s">
        <v>170</v>
      </c>
      <c r="D60" s="115">
        <v>1</v>
      </c>
      <c r="E60" s="69"/>
      <c r="F60" s="149"/>
      <c r="G60" s="71">
        <f t="shared" si="26"/>
        <v>0</v>
      </c>
      <c r="H60" s="70"/>
      <c r="I60" s="71"/>
      <c r="J60" s="70">
        <f t="shared" si="24"/>
        <v>0</v>
      </c>
      <c r="K60" s="71">
        <f t="shared" si="27"/>
        <v>0</v>
      </c>
      <c r="L60" s="70">
        <f t="shared" si="28"/>
        <v>0</v>
      </c>
      <c r="M60" s="71">
        <f t="shared" si="31"/>
        <v>0</v>
      </c>
      <c r="N60" s="70">
        <f t="shared" si="30"/>
        <v>0</v>
      </c>
      <c r="O60" s="70">
        <f t="shared" si="25"/>
        <v>0</v>
      </c>
    </row>
    <row r="61" spans="1:15" s="72" customFormat="1" ht="51">
      <c r="A61" s="110" t="s">
        <v>289</v>
      </c>
      <c r="B61" s="111" t="s">
        <v>136</v>
      </c>
      <c r="C61" s="110" t="s">
        <v>18</v>
      </c>
      <c r="D61" s="140">
        <v>1</v>
      </c>
      <c r="E61" s="167"/>
      <c r="F61" s="149"/>
      <c r="G61" s="148">
        <f t="shared" si="26"/>
        <v>0</v>
      </c>
      <c r="H61" s="70"/>
      <c r="I61" s="165"/>
      <c r="J61" s="166">
        <f t="shared" si="24"/>
        <v>0</v>
      </c>
      <c r="K61" s="165">
        <f t="shared" si="27"/>
        <v>0</v>
      </c>
      <c r="L61" s="166">
        <f t="shared" si="28"/>
        <v>0</v>
      </c>
      <c r="M61" s="71">
        <f t="shared" si="31"/>
        <v>0</v>
      </c>
      <c r="N61" s="166">
        <f t="shared" si="30"/>
        <v>0</v>
      </c>
      <c r="O61" s="166">
        <f t="shared" si="25"/>
        <v>0</v>
      </c>
    </row>
    <row r="62" spans="1:15" s="72" customFormat="1" ht="25.5">
      <c r="A62" s="110" t="s">
        <v>290</v>
      </c>
      <c r="B62" s="111" t="s">
        <v>137</v>
      </c>
      <c r="C62" s="110" t="s">
        <v>170</v>
      </c>
      <c r="D62" s="115">
        <v>5</v>
      </c>
      <c r="E62" s="164"/>
      <c r="F62" s="149"/>
      <c r="G62" s="165">
        <f t="shared" si="26"/>
        <v>0</v>
      </c>
      <c r="H62" s="70"/>
      <c r="I62" s="165"/>
      <c r="J62" s="166">
        <f t="shared" si="24"/>
        <v>0</v>
      </c>
      <c r="K62" s="165">
        <f t="shared" si="27"/>
        <v>0</v>
      </c>
      <c r="L62" s="166">
        <f t="shared" si="28"/>
        <v>0</v>
      </c>
      <c r="M62" s="165">
        <f t="shared" si="31"/>
        <v>0</v>
      </c>
      <c r="N62" s="166">
        <f t="shared" si="30"/>
        <v>0</v>
      </c>
      <c r="O62" s="166">
        <f t="shared" si="25"/>
        <v>0</v>
      </c>
    </row>
    <row r="63" spans="1:15" s="104" customFormat="1" ht="25.5">
      <c r="A63" s="143">
        <v>4</v>
      </c>
      <c r="B63" s="144" t="s">
        <v>138</v>
      </c>
      <c r="C63" s="145"/>
      <c r="D63" s="99"/>
      <c r="E63" s="146"/>
      <c r="F63" s="147"/>
      <c r="G63" s="148"/>
      <c r="H63" s="149"/>
      <c r="I63" s="148"/>
      <c r="J63" s="149"/>
      <c r="K63" s="148"/>
      <c r="L63" s="149"/>
      <c r="M63" s="148"/>
      <c r="N63" s="149"/>
      <c r="O63" s="147"/>
    </row>
    <row r="64" spans="1:15" s="72" customFormat="1" ht="38.25">
      <c r="A64" s="110" t="s">
        <v>323</v>
      </c>
      <c r="B64" s="119" t="s">
        <v>117</v>
      </c>
      <c r="C64" s="112" t="s">
        <v>53</v>
      </c>
      <c r="D64" s="115">
        <v>36</v>
      </c>
      <c r="E64" s="164"/>
      <c r="F64" s="149"/>
      <c r="G64" s="165">
        <f>E64*F64</f>
        <v>0</v>
      </c>
      <c r="H64" s="70"/>
      <c r="I64" s="165"/>
      <c r="J64" s="166">
        <f aca="true" t="shared" si="32" ref="J64:J72">SUM(G64:I64)</f>
        <v>0</v>
      </c>
      <c r="K64" s="165">
        <f>D64*E64</f>
        <v>0</v>
      </c>
      <c r="L64" s="166">
        <f>D64*G64</f>
        <v>0</v>
      </c>
      <c r="M64" s="165">
        <f>D64*H64</f>
        <v>0</v>
      </c>
      <c r="N64" s="166">
        <f>I64*D64</f>
        <v>0</v>
      </c>
      <c r="O64" s="166">
        <f aca="true" t="shared" si="33" ref="O64:O72">SUM(L64:N64)</f>
        <v>0</v>
      </c>
    </row>
    <row r="65" spans="1:15" s="72" customFormat="1" ht="51">
      <c r="A65" s="110" t="s">
        <v>337</v>
      </c>
      <c r="B65" s="119" t="s">
        <v>118</v>
      </c>
      <c r="C65" s="112" t="s">
        <v>53</v>
      </c>
      <c r="D65" s="115">
        <v>36</v>
      </c>
      <c r="E65" s="164"/>
      <c r="F65" s="149"/>
      <c r="G65" s="165">
        <f>E65*F65</f>
        <v>0</v>
      </c>
      <c r="H65" s="70"/>
      <c r="I65" s="165"/>
      <c r="J65" s="166">
        <f t="shared" si="32"/>
        <v>0</v>
      </c>
      <c r="K65" s="165">
        <f>D65*E65</f>
        <v>0</v>
      </c>
      <c r="L65" s="166">
        <f>D65*G65</f>
        <v>0</v>
      </c>
      <c r="M65" s="165">
        <f>D65*H65</f>
        <v>0</v>
      </c>
      <c r="N65" s="166">
        <f>I65*D65</f>
        <v>0</v>
      </c>
      <c r="O65" s="166">
        <f t="shared" si="33"/>
        <v>0</v>
      </c>
    </row>
    <row r="66" spans="1:15" s="72" customFormat="1" ht="38.25">
      <c r="A66" s="110" t="s">
        <v>338</v>
      </c>
      <c r="B66" s="119" t="s">
        <v>119</v>
      </c>
      <c r="C66" s="112" t="s">
        <v>53</v>
      </c>
      <c r="D66" s="114">
        <v>27.9</v>
      </c>
      <c r="E66" s="164"/>
      <c r="F66" s="149"/>
      <c r="G66" s="165">
        <f aca="true" t="shared" si="34" ref="G66:G72">E66*F66</f>
        <v>0</v>
      </c>
      <c r="H66" s="70"/>
      <c r="I66" s="165"/>
      <c r="J66" s="166">
        <f t="shared" si="32"/>
        <v>0</v>
      </c>
      <c r="K66" s="165">
        <f aca="true" t="shared" si="35" ref="K66:K72">D66*E66</f>
        <v>0</v>
      </c>
      <c r="L66" s="166">
        <f aca="true" t="shared" si="36" ref="L66:L72">D66*G66</f>
        <v>0</v>
      </c>
      <c r="M66" s="165">
        <f>D66*H66</f>
        <v>0</v>
      </c>
      <c r="N66" s="166">
        <f aca="true" t="shared" si="37" ref="N66:N72">I66*D66</f>
        <v>0</v>
      </c>
      <c r="O66" s="166">
        <f t="shared" si="33"/>
        <v>0</v>
      </c>
    </row>
    <row r="67" spans="1:15" s="72" customFormat="1" ht="12.75">
      <c r="A67" s="110" t="s">
        <v>339</v>
      </c>
      <c r="B67" s="127" t="s">
        <v>261</v>
      </c>
      <c r="C67" s="118" t="s">
        <v>170</v>
      </c>
      <c r="D67" s="141">
        <v>1</v>
      </c>
      <c r="E67" s="167"/>
      <c r="F67" s="149"/>
      <c r="G67" s="148">
        <f t="shared" si="34"/>
        <v>0</v>
      </c>
      <c r="H67" s="70"/>
      <c r="I67" s="165"/>
      <c r="J67" s="166">
        <f t="shared" si="32"/>
        <v>0</v>
      </c>
      <c r="K67" s="165">
        <f t="shared" si="35"/>
        <v>0</v>
      </c>
      <c r="L67" s="166">
        <f t="shared" si="36"/>
        <v>0</v>
      </c>
      <c r="M67" s="165">
        <f>D67*H67</f>
        <v>0</v>
      </c>
      <c r="N67" s="166">
        <f t="shared" si="37"/>
        <v>0</v>
      </c>
      <c r="O67" s="166">
        <f t="shared" si="33"/>
        <v>0</v>
      </c>
    </row>
    <row r="68" spans="1:15" s="72" customFormat="1" ht="12.75">
      <c r="A68" s="110" t="s">
        <v>340</v>
      </c>
      <c r="B68" s="111" t="s">
        <v>167</v>
      </c>
      <c r="C68" s="110" t="s">
        <v>53</v>
      </c>
      <c r="D68" s="114">
        <v>63.9</v>
      </c>
      <c r="E68" s="167"/>
      <c r="F68" s="70"/>
      <c r="G68" s="148">
        <f t="shared" si="34"/>
        <v>0</v>
      </c>
      <c r="H68" s="70"/>
      <c r="I68" s="165"/>
      <c r="J68" s="166">
        <f t="shared" si="32"/>
        <v>0</v>
      </c>
      <c r="K68" s="165">
        <f t="shared" si="35"/>
        <v>0</v>
      </c>
      <c r="L68" s="166">
        <f t="shared" si="36"/>
        <v>0</v>
      </c>
      <c r="M68" s="165"/>
      <c r="N68" s="166">
        <f t="shared" si="37"/>
        <v>0</v>
      </c>
      <c r="O68" s="166">
        <f t="shared" si="33"/>
        <v>0</v>
      </c>
    </row>
    <row r="69" spans="1:15" s="104" customFormat="1" ht="25.5">
      <c r="A69" s="110" t="s">
        <v>341</v>
      </c>
      <c r="B69" s="111" t="s">
        <v>168</v>
      </c>
      <c r="C69" s="112" t="s">
        <v>53</v>
      </c>
      <c r="D69" s="114">
        <v>63.9</v>
      </c>
      <c r="E69" s="164"/>
      <c r="F69" s="70"/>
      <c r="G69" s="165">
        <f t="shared" si="34"/>
        <v>0</v>
      </c>
      <c r="H69" s="70"/>
      <c r="I69" s="165"/>
      <c r="J69" s="166">
        <f t="shared" si="32"/>
        <v>0</v>
      </c>
      <c r="K69" s="165">
        <f t="shared" si="35"/>
        <v>0</v>
      </c>
      <c r="L69" s="166">
        <f t="shared" si="36"/>
        <v>0</v>
      </c>
      <c r="M69" s="165"/>
      <c r="N69" s="166">
        <f t="shared" si="37"/>
        <v>0</v>
      </c>
      <c r="O69" s="166">
        <f t="shared" si="33"/>
        <v>0</v>
      </c>
    </row>
    <row r="70" spans="1:16" s="104" customFormat="1" ht="63.75">
      <c r="A70" s="110" t="s">
        <v>342</v>
      </c>
      <c r="B70" s="111" t="s">
        <v>133</v>
      </c>
      <c r="C70" s="110" t="s">
        <v>132</v>
      </c>
      <c r="D70" s="115">
        <v>10</v>
      </c>
      <c r="E70" s="164"/>
      <c r="F70" s="149"/>
      <c r="G70" s="165">
        <f t="shared" si="34"/>
        <v>0</v>
      </c>
      <c r="H70" s="166"/>
      <c r="I70" s="165"/>
      <c r="J70" s="166">
        <f t="shared" si="32"/>
        <v>0</v>
      </c>
      <c r="K70" s="165">
        <f t="shared" si="35"/>
        <v>0</v>
      </c>
      <c r="L70" s="166">
        <f t="shared" si="36"/>
        <v>0</v>
      </c>
      <c r="M70" s="165">
        <f>D70*H70</f>
        <v>0</v>
      </c>
      <c r="N70" s="166">
        <f t="shared" si="37"/>
        <v>0</v>
      </c>
      <c r="O70" s="166">
        <f t="shared" si="33"/>
        <v>0</v>
      </c>
      <c r="P70" s="72"/>
    </row>
    <row r="71" spans="1:15" s="104" customFormat="1" ht="12.75">
      <c r="A71" s="110" t="s">
        <v>343</v>
      </c>
      <c r="B71" s="111" t="s">
        <v>106</v>
      </c>
      <c r="C71" s="110" t="s">
        <v>170</v>
      </c>
      <c r="D71" s="115">
        <v>1</v>
      </c>
      <c r="E71" s="69"/>
      <c r="F71" s="149"/>
      <c r="G71" s="71">
        <f t="shared" si="34"/>
        <v>0</v>
      </c>
      <c r="H71" s="70"/>
      <c r="I71" s="71"/>
      <c r="J71" s="70">
        <f t="shared" si="32"/>
        <v>0</v>
      </c>
      <c r="K71" s="71">
        <f t="shared" si="35"/>
        <v>0</v>
      </c>
      <c r="L71" s="70">
        <f t="shared" si="36"/>
        <v>0</v>
      </c>
      <c r="M71" s="71">
        <f>D71*H71</f>
        <v>0</v>
      </c>
      <c r="N71" s="70">
        <f t="shared" si="37"/>
        <v>0</v>
      </c>
      <c r="O71" s="70">
        <f t="shared" si="33"/>
        <v>0</v>
      </c>
    </row>
    <row r="72" spans="1:15" s="104" customFormat="1" ht="25.5">
      <c r="A72" s="110" t="s">
        <v>344</v>
      </c>
      <c r="B72" s="111" t="s">
        <v>137</v>
      </c>
      <c r="C72" s="110" t="s">
        <v>103</v>
      </c>
      <c r="D72" s="115">
        <v>1</v>
      </c>
      <c r="E72" s="164"/>
      <c r="F72" s="149"/>
      <c r="G72" s="165">
        <f t="shared" si="34"/>
        <v>0</v>
      </c>
      <c r="H72" s="70"/>
      <c r="I72" s="165"/>
      <c r="J72" s="166">
        <f t="shared" si="32"/>
        <v>0</v>
      </c>
      <c r="K72" s="165">
        <f t="shared" si="35"/>
        <v>0</v>
      </c>
      <c r="L72" s="166">
        <f t="shared" si="36"/>
        <v>0</v>
      </c>
      <c r="M72" s="165">
        <f>D72*H72</f>
        <v>0</v>
      </c>
      <c r="N72" s="166">
        <f t="shared" si="37"/>
        <v>0</v>
      </c>
      <c r="O72" s="166">
        <f t="shared" si="33"/>
        <v>0</v>
      </c>
    </row>
    <row r="73" spans="1:15" s="62" customFormat="1" ht="12.75">
      <c r="A73" s="55"/>
      <c r="B73" s="56"/>
      <c r="C73" s="57"/>
      <c r="D73" s="58"/>
      <c r="E73" s="59"/>
      <c r="F73" s="60"/>
      <c r="G73" s="61"/>
      <c r="H73" s="60"/>
      <c r="I73" s="61"/>
      <c r="J73" s="60"/>
      <c r="K73" s="61"/>
      <c r="L73" s="60"/>
      <c r="M73" s="61"/>
      <c r="N73" s="60"/>
      <c r="O73" s="60"/>
    </row>
    <row r="74" spans="1:15" s="42" customFormat="1" ht="12.75">
      <c r="A74" s="43"/>
      <c r="B74" s="23" t="s">
        <v>0</v>
      </c>
      <c r="C74" s="44"/>
      <c r="D74" s="43"/>
      <c r="E74" s="45"/>
      <c r="F74" s="46"/>
      <c r="G74" s="48"/>
      <c r="H74" s="47"/>
      <c r="I74" s="48"/>
      <c r="J74" s="47"/>
      <c r="K74" s="48">
        <f>SUM(K13:K73)</f>
        <v>0</v>
      </c>
      <c r="L74" s="47">
        <f>SUM(L13:L73)</f>
        <v>0</v>
      </c>
      <c r="M74" s="48">
        <f>SUM(M13:M73)</f>
        <v>0</v>
      </c>
      <c r="N74" s="47">
        <f>SUM(N13:N73)</f>
        <v>0</v>
      </c>
      <c r="O74" s="63">
        <f>SUM(O13:O73)</f>
        <v>0</v>
      </c>
    </row>
    <row r="75" spans="10:15" ht="12.75">
      <c r="J75" s="15" t="s">
        <v>851</v>
      </c>
      <c r="K75" s="14"/>
      <c r="L75" s="14"/>
      <c r="M75" s="14">
        <f>M74*0%</f>
        <v>0</v>
      </c>
      <c r="N75" s="14"/>
      <c r="O75" s="49">
        <f>M75</f>
        <v>0</v>
      </c>
    </row>
    <row r="76" spans="10:15" ht="12.75">
      <c r="J76" s="15" t="s">
        <v>14</v>
      </c>
      <c r="K76" s="50">
        <f>SUM(K74:K75)</f>
        <v>0</v>
      </c>
      <c r="L76" s="50">
        <f>SUM(L74:L75)</f>
        <v>0</v>
      </c>
      <c r="M76" s="50">
        <f>SUM(M74:M75)</f>
        <v>0</v>
      </c>
      <c r="N76" s="50">
        <f>SUM(N74:N75)</f>
        <v>0</v>
      </c>
      <c r="O76" s="51">
        <f>SUM(O74:O75)</f>
        <v>0</v>
      </c>
    </row>
    <row r="77" spans="10:15" ht="12.75">
      <c r="J77" s="15"/>
      <c r="K77" s="64"/>
      <c r="L77" s="64"/>
      <c r="M77" s="64"/>
      <c r="N77" s="64"/>
      <c r="O77" s="65"/>
    </row>
    <row r="78" spans="2:5" ht="12.75">
      <c r="B78" s="52" t="s">
        <v>16</v>
      </c>
      <c r="E78" s="53"/>
    </row>
    <row r="79" ht="12.75">
      <c r="E79" s="53"/>
    </row>
    <row r="80" spans="1:16" s="4" customFormat="1" ht="12.75">
      <c r="A80" s="3"/>
      <c r="B80" s="52" t="s">
        <v>17</v>
      </c>
      <c r="C80" s="2"/>
      <c r="D80" s="3"/>
      <c r="E80" s="53"/>
      <c r="G80" s="5"/>
      <c r="H80" s="5"/>
      <c r="I80" s="5"/>
      <c r="J80" s="5"/>
      <c r="K80" s="5"/>
      <c r="L80" s="5"/>
      <c r="M80" s="5"/>
      <c r="N80" s="5"/>
      <c r="O80" s="6"/>
      <c r="P80" s="6"/>
    </row>
    <row r="81" spans="1:16" s="4" customFormat="1" ht="12.75">
      <c r="A81" s="3"/>
      <c r="B81" s="1"/>
      <c r="C81" s="2"/>
      <c r="D81" s="3"/>
      <c r="E81" s="53"/>
      <c r="G81" s="5"/>
      <c r="H81" s="5"/>
      <c r="I81" s="5"/>
      <c r="J81" s="5"/>
      <c r="K81" s="5"/>
      <c r="L81" s="5"/>
      <c r="M81" s="5"/>
      <c r="N81" s="5"/>
      <c r="O81" s="6"/>
      <c r="P81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2015-01-27T11:33:24Z</cp:lastPrinted>
  <dcterms:created xsi:type="dcterms:W3CDTF">1999-12-06T13:05:42Z</dcterms:created>
  <dcterms:modified xsi:type="dcterms:W3CDTF">2015-02-25T16:07:25Z</dcterms:modified>
  <cp:category/>
  <cp:version/>
  <cp:contentType/>
  <cp:contentStatus/>
</cp:coreProperties>
</file>